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.fukuzaki\Desktop\"/>
    </mc:Choice>
  </mc:AlternateContent>
  <xr:revisionPtr revIDLastSave="0" documentId="13_ncr:1_{2A5288A1-E306-416C-89B4-0730ACD1C389}" xr6:coauthVersionLast="46" xr6:coauthVersionMax="46" xr10:uidLastSave="{00000000-0000-0000-0000-000000000000}"/>
  <bookViews>
    <workbookView xWindow="-108" yWindow="-108" windowWidth="23256" windowHeight="14160" tabRatio="770" xr2:uid="{00000000-000D-0000-FFFF-FFFF00000000}"/>
  </bookViews>
  <sheets>
    <sheet name="入力①" sheetId="10" r:id="rId1"/>
    <sheet name="入力②＋印刷" sheetId="7" r:id="rId2"/>
    <sheet name="入力③リレー" sheetId="11" r:id="rId3"/>
    <sheet name="学校コード表" sheetId="3" r:id="rId4"/>
    <sheet name="個人種目一覧" sheetId="14" state="hidden" r:id="rId5"/>
    <sheet name="リレー種目一覧" sheetId="15" state="hidden" r:id="rId6"/>
    <sheet name="競技会・種目一覧" sheetId="13" r:id="rId7"/>
    <sheet name="データ1" sheetId="1" r:id="rId8"/>
    <sheet name="データ2" sheetId="2" r:id="rId9"/>
  </sheets>
  <definedNames>
    <definedName name="_xlnm.Print_Area" localSheetId="7">データ1!$A$1:$AB$61</definedName>
    <definedName name="_xlnm.Print_Area" localSheetId="8">データ2!$A$1:$S$7</definedName>
    <definedName name="_xlnm.Print_Area" localSheetId="3">学校コード表!$A$1:$H$1</definedName>
    <definedName name="_xlnm.Print_Area" localSheetId="6">競技会・種目一覧!$B$2:$B$33</definedName>
    <definedName name="_xlnm.Print_Area" localSheetId="0">入力①!$C$6:$G$6</definedName>
    <definedName name="_xlnm.Print_Area" localSheetId="1">'入力②＋印刷'!$A$1:$N$141</definedName>
    <definedName name="_xlnm.Print_Area" localSheetId="2">入力③リレー!$A$1:$K$31</definedName>
    <definedName name="_xlnm.Print_Titles" localSheetId="6">競技会・種目一覧!$A:$A,競技会・種目一覧!$2:$2</definedName>
    <definedName name="全日本中学校通信陸上競技大会栃木県大会リレー">競技会・種目一覧!$B$3:$B$4</definedName>
    <definedName name="全日本中学校通信陸上競技大会栃木県大会リレー女">競技会・種目一覧!$B$4</definedName>
    <definedName name="全日本中学校通信陸上競技大会栃木県大会リレー男">競技会・種目一覧!$B$3</definedName>
    <definedName name="全日本中学校通信陸上競技大会栃木県大会女">競技会・種目一覧!$B$21:$B$33</definedName>
    <definedName name="全日本中学校通信陸上競技大会栃木県大会男">競技会・種目一覧!$B$5:$B$20</definedName>
  </definedNames>
  <calcPr calcId="191029"/>
</workbook>
</file>

<file path=xl/calcChain.xml><?xml version="1.0" encoding="utf-8"?>
<calcChain xmlns="http://schemas.openxmlformats.org/spreadsheetml/2006/main">
  <c r="F130" i="7" l="1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2" i="1"/>
  <c r="J2" i="1"/>
  <c r="C3" i="2"/>
  <c r="E3" i="2" s="1"/>
  <c r="C4" i="2"/>
  <c r="E4" i="2" s="1"/>
  <c r="C5" i="2"/>
  <c r="E5" i="2" s="1"/>
  <c r="C6" i="2"/>
  <c r="E6" i="2" s="1"/>
  <c r="C7" i="2"/>
  <c r="E7" i="2" s="1"/>
  <c r="C8" i="2"/>
  <c r="E8" i="2" s="1"/>
  <c r="C9" i="2"/>
  <c r="E9" i="2" s="1"/>
  <c r="C10" i="2"/>
  <c r="E10" i="2" s="1"/>
  <c r="C11" i="2"/>
  <c r="E11" i="2" s="1"/>
  <c r="C2" i="2"/>
  <c r="E2" i="2" s="1"/>
  <c r="F3" i="10" l="1"/>
  <c r="D3" i="10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2" i="1"/>
  <c r="J11" i="2" l="1"/>
  <c r="G11" i="2" s="1"/>
  <c r="J10" i="2"/>
  <c r="G10" i="2" s="1"/>
  <c r="J9" i="2"/>
  <c r="G9" i="2" s="1"/>
  <c r="J8" i="2"/>
  <c r="G8" i="2" s="1"/>
  <c r="J7" i="2"/>
  <c r="G7" i="2" s="1"/>
  <c r="J6" i="2"/>
  <c r="G6" i="2" s="1"/>
  <c r="J5" i="2"/>
  <c r="G5" i="2" s="1"/>
  <c r="J4" i="2"/>
  <c r="G4" i="2" s="1"/>
  <c r="J3" i="2"/>
  <c r="G3" i="2" s="1"/>
  <c r="J2" i="2"/>
  <c r="G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5" i="2"/>
  <c r="M5" i="2" s="1"/>
  <c r="K4" i="2"/>
  <c r="M4" i="2" s="1"/>
  <c r="K3" i="2"/>
  <c r="M3" i="2" s="1"/>
  <c r="K2" i="2"/>
  <c r="M2" i="2" s="1"/>
  <c r="AA63" i="1"/>
  <c r="AB63" i="1"/>
  <c r="AD63" i="1" s="1"/>
  <c r="AA64" i="1"/>
  <c r="AB64" i="1"/>
  <c r="AD64" i="1" s="1"/>
  <c r="AA65" i="1"/>
  <c r="AB65" i="1"/>
  <c r="AD65" i="1" s="1"/>
  <c r="AA66" i="1"/>
  <c r="AB66" i="1"/>
  <c r="AD66" i="1" s="1"/>
  <c r="AA67" i="1"/>
  <c r="AB67" i="1"/>
  <c r="AD67" i="1" s="1"/>
  <c r="AA68" i="1"/>
  <c r="AB68" i="1"/>
  <c r="AD68" i="1" s="1"/>
  <c r="AA69" i="1"/>
  <c r="AB69" i="1"/>
  <c r="AD69" i="1" s="1"/>
  <c r="AA70" i="1"/>
  <c r="AB70" i="1"/>
  <c r="AD70" i="1" s="1"/>
  <c r="AA71" i="1"/>
  <c r="AB71" i="1"/>
  <c r="AD71" i="1" s="1"/>
  <c r="AA72" i="1"/>
  <c r="AB72" i="1"/>
  <c r="AD72" i="1" s="1"/>
  <c r="AA73" i="1"/>
  <c r="AB73" i="1"/>
  <c r="AD73" i="1" s="1"/>
  <c r="AA74" i="1"/>
  <c r="AB74" i="1"/>
  <c r="AD74" i="1" s="1"/>
  <c r="AA75" i="1"/>
  <c r="AB75" i="1"/>
  <c r="AD75" i="1" s="1"/>
  <c r="AA76" i="1"/>
  <c r="AB76" i="1"/>
  <c r="AD76" i="1" s="1"/>
  <c r="AA77" i="1"/>
  <c r="AB77" i="1"/>
  <c r="AD77" i="1" s="1"/>
  <c r="AA78" i="1"/>
  <c r="AB78" i="1"/>
  <c r="AD78" i="1" s="1"/>
  <c r="AA79" i="1"/>
  <c r="AB79" i="1"/>
  <c r="AD79" i="1" s="1"/>
  <c r="AA80" i="1"/>
  <c r="AB80" i="1"/>
  <c r="AD80" i="1" s="1"/>
  <c r="AA81" i="1"/>
  <c r="AB81" i="1"/>
  <c r="AD81" i="1" s="1"/>
  <c r="AA82" i="1"/>
  <c r="AB82" i="1"/>
  <c r="AD82" i="1" s="1"/>
  <c r="AA83" i="1"/>
  <c r="AB83" i="1"/>
  <c r="AD83" i="1" s="1"/>
  <c r="AA84" i="1"/>
  <c r="AB84" i="1"/>
  <c r="AD84" i="1" s="1"/>
  <c r="AA85" i="1"/>
  <c r="AB85" i="1"/>
  <c r="AD85" i="1" s="1"/>
  <c r="AA86" i="1"/>
  <c r="AB86" i="1"/>
  <c r="AD86" i="1" s="1"/>
  <c r="AA87" i="1"/>
  <c r="AB87" i="1"/>
  <c r="AD87" i="1" s="1"/>
  <c r="AA88" i="1"/>
  <c r="AB88" i="1"/>
  <c r="AD88" i="1" s="1"/>
  <c r="AA89" i="1"/>
  <c r="AB89" i="1"/>
  <c r="AD89" i="1" s="1"/>
  <c r="AA90" i="1"/>
  <c r="AB90" i="1"/>
  <c r="AD90" i="1" s="1"/>
  <c r="AA91" i="1"/>
  <c r="AB91" i="1"/>
  <c r="AD91" i="1" s="1"/>
  <c r="W63" i="1"/>
  <c r="X63" i="1"/>
  <c r="Z63" i="1" s="1"/>
  <c r="W64" i="1"/>
  <c r="X64" i="1"/>
  <c r="Z64" i="1" s="1"/>
  <c r="W65" i="1"/>
  <c r="X65" i="1"/>
  <c r="Z65" i="1" s="1"/>
  <c r="W66" i="1"/>
  <c r="X66" i="1"/>
  <c r="Z66" i="1" s="1"/>
  <c r="W67" i="1"/>
  <c r="X67" i="1"/>
  <c r="Z67" i="1" s="1"/>
  <c r="W68" i="1"/>
  <c r="X68" i="1"/>
  <c r="Z68" i="1" s="1"/>
  <c r="W69" i="1"/>
  <c r="X69" i="1"/>
  <c r="Z69" i="1" s="1"/>
  <c r="W70" i="1"/>
  <c r="X70" i="1"/>
  <c r="Z70" i="1" s="1"/>
  <c r="W71" i="1"/>
  <c r="X71" i="1"/>
  <c r="Z71" i="1" s="1"/>
  <c r="W72" i="1"/>
  <c r="X72" i="1"/>
  <c r="Z72" i="1" s="1"/>
  <c r="W73" i="1"/>
  <c r="X73" i="1"/>
  <c r="Z73" i="1" s="1"/>
  <c r="W74" i="1"/>
  <c r="X74" i="1"/>
  <c r="Z74" i="1" s="1"/>
  <c r="W75" i="1"/>
  <c r="X75" i="1"/>
  <c r="Z75" i="1" s="1"/>
  <c r="W76" i="1"/>
  <c r="X76" i="1"/>
  <c r="Z76" i="1" s="1"/>
  <c r="W77" i="1"/>
  <c r="X77" i="1"/>
  <c r="Z77" i="1" s="1"/>
  <c r="W78" i="1"/>
  <c r="X78" i="1"/>
  <c r="Z78" i="1" s="1"/>
  <c r="W79" i="1"/>
  <c r="X79" i="1"/>
  <c r="Z79" i="1" s="1"/>
  <c r="W80" i="1"/>
  <c r="X80" i="1"/>
  <c r="Z80" i="1" s="1"/>
  <c r="W81" i="1"/>
  <c r="X81" i="1"/>
  <c r="Z81" i="1" s="1"/>
  <c r="W82" i="1"/>
  <c r="X82" i="1"/>
  <c r="Z82" i="1" s="1"/>
  <c r="W83" i="1"/>
  <c r="X83" i="1"/>
  <c r="Z83" i="1" s="1"/>
  <c r="W84" i="1"/>
  <c r="X84" i="1"/>
  <c r="Z84" i="1" s="1"/>
  <c r="W85" i="1"/>
  <c r="X85" i="1"/>
  <c r="Z85" i="1" s="1"/>
  <c r="W86" i="1"/>
  <c r="X86" i="1"/>
  <c r="Z86" i="1" s="1"/>
  <c r="W87" i="1"/>
  <c r="X87" i="1"/>
  <c r="Z87" i="1" s="1"/>
  <c r="W88" i="1"/>
  <c r="X88" i="1"/>
  <c r="Z88" i="1" s="1"/>
  <c r="W89" i="1"/>
  <c r="X89" i="1"/>
  <c r="Z89" i="1" s="1"/>
  <c r="W90" i="1"/>
  <c r="X90" i="1"/>
  <c r="Z90" i="1" s="1"/>
  <c r="W91" i="1"/>
  <c r="X91" i="1"/>
  <c r="Z91" i="1" s="1"/>
  <c r="S63" i="1"/>
  <c r="T63" i="1"/>
  <c r="V63" i="1" s="1"/>
  <c r="S64" i="1"/>
  <c r="T64" i="1"/>
  <c r="V64" i="1" s="1"/>
  <c r="S65" i="1"/>
  <c r="T65" i="1"/>
  <c r="V65" i="1" s="1"/>
  <c r="S66" i="1"/>
  <c r="T66" i="1"/>
  <c r="V66" i="1" s="1"/>
  <c r="S67" i="1"/>
  <c r="T67" i="1"/>
  <c r="V67" i="1" s="1"/>
  <c r="S68" i="1"/>
  <c r="T68" i="1"/>
  <c r="V68" i="1" s="1"/>
  <c r="S69" i="1"/>
  <c r="T69" i="1"/>
  <c r="V69" i="1" s="1"/>
  <c r="S70" i="1"/>
  <c r="T70" i="1"/>
  <c r="V70" i="1" s="1"/>
  <c r="S71" i="1"/>
  <c r="T71" i="1"/>
  <c r="V71" i="1" s="1"/>
  <c r="S72" i="1"/>
  <c r="T72" i="1"/>
  <c r="V72" i="1" s="1"/>
  <c r="S73" i="1"/>
  <c r="T73" i="1"/>
  <c r="V73" i="1" s="1"/>
  <c r="S74" i="1"/>
  <c r="T74" i="1"/>
  <c r="V74" i="1" s="1"/>
  <c r="S75" i="1"/>
  <c r="T75" i="1"/>
  <c r="V75" i="1" s="1"/>
  <c r="S76" i="1"/>
  <c r="T76" i="1"/>
  <c r="V76" i="1" s="1"/>
  <c r="S77" i="1"/>
  <c r="T77" i="1"/>
  <c r="V77" i="1" s="1"/>
  <c r="S78" i="1"/>
  <c r="T78" i="1"/>
  <c r="V78" i="1" s="1"/>
  <c r="S79" i="1"/>
  <c r="T79" i="1"/>
  <c r="V79" i="1" s="1"/>
  <c r="S80" i="1"/>
  <c r="T80" i="1"/>
  <c r="V80" i="1" s="1"/>
  <c r="S81" i="1"/>
  <c r="T81" i="1"/>
  <c r="V81" i="1" s="1"/>
  <c r="S82" i="1"/>
  <c r="T82" i="1"/>
  <c r="V82" i="1" s="1"/>
  <c r="S83" i="1"/>
  <c r="T83" i="1"/>
  <c r="V83" i="1" s="1"/>
  <c r="S84" i="1"/>
  <c r="T84" i="1"/>
  <c r="V84" i="1" s="1"/>
  <c r="S85" i="1"/>
  <c r="T85" i="1"/>
  <c r="V85" i="1" s="1"/>
  <c r="S86" i="1"/>
  <c r="T86" i="1"/>
  <c r="V86" i="1" s="1"/>
  <c r="S87" i="1"/>
  <c r="T87" i="1"/>
  <c r="V87" i="1" s="1"/>
  <c r="S88" i="1"/>
  <c r="T88" i="1"/>
  <c r="V88" i="1" s="1"/>
  <c r="S89" i="1"/>
  <c r="T89" i="1"/>
  <c r="V89" i="1" s="1"/>
  <c r="S90" i="1"/>
  <c r="T90" i="1"/>
  <c r="V90" i="1" s="1"/>
  <c r="S91" i="1"/>
  <c r="T91" i="1"/>
  <c r="V91" i="1" s="1"/>
  <c r="O63" i="1"/>
  <c r="P63" i="1"/>
  <c r="R63" i="1" s="1"/>
  <c r="O64" i="1"/>
  <c r="P64" i="1"/>
  <c r="R64" i="1" s="1"/>
  <c r="O65" i="1"/>
  <c r="P65" i="1"/>
  <c r="R65" i="1" s="1"/>
  <c r="O66" i="1"/>
  <c r="P66" i="1"/>
  <c r="R66" i="1" s="1"/>
  <c r="O67" i="1"/>
  <c r="P67" i="1"/>
  <c r="R67" i="1" s="1"/>
  <c r="O68" i="1"/>
  <c r="P68" i="1"/>
  <c r="R68" i="1" s="1"/>
  <c r="O69" i="1"/>
  <c r="P69" i="1"/>
  <c r="R69" i="1" s="1"/>
  <c r="O70" i="1"/>
  <c r="P70" i="1"/>
  <c r="R70" i="1" s="1"/>
  <c r="O71" i="1"/>
  <c r="P71" i="1"/>
  <c r="R71" i="1" s="1"/>
  <c r="O72" i="1"/>
  <c r="P72" i="1"/>
  <c r="R72" i="1" s="1"/>
  <c r="O73" i="1"/>
  <c r="P73" i="1"/>
  <c r="R73" i="1" s="1"/>
  <c r="O74" i="1"/>
  <c r="P74" i="1"/>
  <c r="R74" i="1" s="1"/>
  <c r="O75" i="1"/>
  <c r="P75" i="1"/>
  <c r="R75" i="1" s="1"/>
  <c r="O76" i="1"/>
  <c r="P76" i="1"/>
  <c r="R76" i="1" s="1"/>
  <c r="O77" i="1"/>
  <c r="P77" i="1"/>
  <c r="R77" i="1" s="1"/>
  <c r="O78" i="1"/>
  <c r="P78" i="1"/>
  <c r="R78" i="1" s="1"/>
  <c r="O79" i="1"/>
  <c r="P79" i="1"/>
  <c r="R79" i="1" s="1"/>
  <c r="O80" i="1"/>
  <c r="P80" i="1"/>
  <c r="R80" i="1" s="1"/>
  <c r="O81" i="1"/>
  <c r="P81" i="1"/>
  <c r="R81" i="1" s="1"/>
  <c r="O82" i="1"/>
  <c r="P82" i="1"/>
  <c r="R82" i="1" s="1"/>
  <c r="O83" i="1"/>
  <c r="P83" i="1"/>
  <c r="R83" i="1" s="1"/>
  <c r="O84" i="1"/>
  <c r="P84" i="1"/>
  <c r="R84" i="1" s="1"/>
  <c r="O85" i="1"/>
  <c r="P85" i="1"/>
  <c r="R85" i="1" s="1"/>
  <c r="O86" i="1"/>
  <c r="P86" i="1"/>
  <c r="R86" i="1" s="1"/>
  <c r="O87" i="1"/>
  <c r="P87" i="1"/>
  <c r="R87" i="1" s="1"/>
  <c r="O88" i="1"/>
  <c r="P88" i="1"/>
  <c r="R88" i="1" s="1"/>
  <c r="O89" i="1"/>
  <c r="P89" i="1"/>
  <c r="R89" i="1" s="1"/>
  <c r="O90" i="1"/>
  <c r="P90" i="1"/>
  <c r="R90" i="1" s="1"/>
  <c r="O91" i="1"/>
  <c r="P91" i="1"/>
  <c r="R91" i="1" s="1"/>
  <c r="AB62" i="1"/>
  <c r="AD62" i="1" s="1"/>
  <c r="AA62" i="1"/>
  <c r="X62" i="1"/>
  <c r="Z62" i="1" s="1"/>
  <c r="W62" i="1"/>
  <c r="T62" i="1"/>
  <c r="V62" i="1" s="1"/>
  <c r="S62" i="1"/>
  <c r="P62" i="1"/>
  <c r="R62" i="1" s="1"/>
  <c r="O62" i="1"/>
  <c r="AA33" i="1"/>
  <c r="AB33" i="1"/>
  <c r="AD33" i="1" s="1"/>
  <c r="AA34" i="1"/>
  <c r="AB34" i="1"/>
  <c r="AD34" i="1" s="1"/>
  <c r="AA35" i="1"/>
  <c r="AB35" i="1"/>
  <c r="AD35" i="1" s="1"/>
  <c r="AA36" i="1"/>
  <c r="AB36" i="1"/>
  <c r="AD36" i="1" s="1"/>
  <c r="AA37" i="1"/>
  <c r="AB37" i="1"/>
  <c r="AD37" i="1" s="1"/>
  <c r="AA38" i="1"/>
  <c r="AB38" i="1"/>
  <c r="AD38" i="1" s="1"/>
  <c r="AA39" i="1"/>
  <c r="AB39" i="1"/>
  <c r="AD39" i="1" s="1"/>
  <c r="AA40" i="1"/>
  <c r="AB40" i="1"/>
  <c r="AD40" i="1" s="1"/>
  <c r="AA41" i="1"/>
  <c r="AB41" i="1"/>
  <c r="AD41" i="1" s="1"/>
  <c r="AA42" i="1"/>
  <c r="AB42" i="1"/>
  <c r="AD42" i="1" s="1"/>
  <c r="AA43" i="1"/>
  <c r="AB43" i="1"/>
  <c r="AD43" i="1" s="1"/>
  <c r="AA44" i="1"/>
  <c r="AB44" i="1"/>
  <c r="AD44" i="1" s="1"/>
  <c r="AA45" i="1"/>
  <c r="AB45" i="1"/>
  <c r="AD45" i="1" s="1"/>
  <c r="AA46" i="1"/>
  <c r="AB46" i="1"/>
  <c r="AD46" i="1" s="1"/>
  <c r="AA47" i="1"/>
  <c r="AB47" i="1"/>
  <c r="AD47" i="1" s="1"/>
  <c r="AA48" i="1"/>
  <c r="AB48" i="1"/>
  <c r="AD48" i="1" s="1"/>
  <c r="AA49" i="1"/>
  <c r="AB49" i="1"/>
  <c r="AD49" i="1" s="1"/>
  <c r="AA50" i="1"/>
  <c r="AB50" i="1"/>
  <c r="AD50" i="1" s="1"/>
  <c r="AA51" i="1"/>
  <c r="AB51" i="1"/>
  <c r="AD51" i="1" s="1"/>
  <c r="AA52" i="1"/>
  <c r="AB52" i="1"/>
  <c r="AD52" i="1" s="1"/>
  <c r="AA53" i="1"/>
  <c r="AB53" i="1"/>
  <c r="AD53" i="1" s="1"/>
  <c r="AA54" i="1"/>
  <c r="AB54" i="1"/>
  <c r="AD54" i="1" s="1"/>
  <c r="AA55" i="1"/>
  <c r="AB55" i="1"/>
  <c r="AD55" i="1" s="1"/>
  <c r="AA56" i="1"/>
  <c r="AB56" i="1"/>
  <c r="AD56" i="1" s="1"/>
  <c r="AA57" i="1"/>
  <c r="AB57" i="1"/>
  <c r="AD57" i="1" s="1"/>
  <c r="AA58" i="1"/>
  <c r="AB58" i="1"/>
  <c r="AD58" i="1" s="1"/>
  <c r="AA59" i="1"/>
  <c r="AB59" i="1"/>
  <c r="AD59" i="1" s="1"/>
  <c r="AA60" i="1"/>
  <c r="AB60" i="1"/>
  <c r="AD60" i="1" s="1"/>
  <c r="AA61" i="1"/>
  <c r="AB61" i="1"/>
  <c r="AD61" i="1" s="1"/>
  <c r="W33" i="1"/>
  <c r="X33" i="1"/>
  <c r="Z33" i="1" s="1"/>
  <c r="W34" i="1"/>
  <c r="X34" i="1"/>
  <c r="Z34" i="1" s="1"/>
  <c r="W35" i="1"/>
  <c r="X35" i="1"/>
  <c r="Z35" i="1" s="1"/>
  <c r="W36" i="1"/>
  <c r="X36" i="1"/>
  <c r="Z36" i="1" s="1"/>
  <c r="W37" i="1"/>
  <c r="X37" i="1"/>
  <c r="Z37" i="1" s="1"/>
  <c r="W38" i="1"/>
  <c r="X38" i="1"/>
  <c r="Z38" i="1" s="1"/>
  <c r="W39" i="1"/>
  <c r="X39" i="1"/>
  <c r="Z39" i="1" s="1"/>
  <c r="W40" i="1"/>
  <c r="X40" i="1"/>
  <c r="Z40" i="1" s="1"/>
  <c r="W41" i="1"/>
  <c r="X41" i="1"/>
  <c r="Z41" i="1" s="1"/>
  <c r="W42" i="1"/>
  <c r="X42" i="1"/>
  <c r="Z42" i="1" s="1"/>
  <c r="W43" i="1"/>
  <c r="X43" i="1"/>
  <c r="Z43" i="1" s="1"/>
  <c r="W44" i="1"/>
  <c r="X44" i="1"/>
  <c r="Z44" i="1" s="1"/>
  <c r="W45" i="1"/>
  <c r="X45" i="1"/>
  <c r="Z45" i="1" s="1"/>
  <c r="W46" i="1"/>
  <c r="X46" i="1"/>
  <c r="Z46" i="1" s="1"/>
  <c r="W47" i="1"/>
  <c r="X47" i="1"/>
  <c r="Z47" i="1" s="1"/>
  <c r="W48" i="1"/>
  <c r="X48" i="1"/>
  <c r="Z48" i="1" s="1"/>
  <c r="W49" i="1"/>
  <c r="X49" i="1"/>
  <c r="Z49" i="1" s="1"/>
  <c r="W50" i="1"/>
  <c r="X50" i="1"/>
  <c r="Z50" i="1" s="1"/>
  <c r="W51" i="1"/>
  <c r="X51" i="1"/>
  <c r="Z51" i="1" s="1"/>
  <c r="W52" i="1"/>
  <c r="X52" i="1"/>
  <c r="Z52" i="1" s="1"/>
  <c r="W53" i="1"/>
  <c r="X53" i="1"/>
  <c r="Z53" i="1" s="1"/>
  <c r="W54" i="1"/>
  <c r="X54" i="1"/>
  <c r="Z54" i="1" s="1"/>
  <c r="W55" i="1"/>
  <c r="X55" i="1"/>
  <c r="Z55" i="1" s="1"/>
  <c r="W56" i="1"/>
  <c r="X56" i="1"/>
  <c r="Z56" i="1" s="1"/>
  <c r="W57" i="1"/>
  <c r="X57" i="1"/>
  <c r="Z57" i="1" s="1"/>
  <c r="W58" i="1"/>
  <c r="X58" i="1"/>
  <c r="Z58" i="1" s="1"/>
  <c r="W59" i="1"/>
  <c r="X59" i="1"/>
  <c r="Z59" i="1" s="1"/>
  <c r="W60" i="1"/>
  <c r="X60" i="1"/>
  <c r="Z60" i="1" s="1"/>
  <c r="W61" i="1"/>
  <c r="X61" i="1"/>
  <c r="Z61" i="1" s="1"/>
  <c r="S33" i="1"/>
  <c r="T33" i="1"/>
  <c r="V33" i="1" s="1"/>
  <c r="S34" i="1"/>
  <c r="T34" i="1"/>
  <c r="V34" i="1" s="1"/>
  <c r="S35" i="1"/>
  <c r="T35" i="1"/>
  <c r="V35" i="1" s="1"/>
  <c r="S36" i="1"/>
  <c r="T36" i="1"/>
  <c r="V36" i="1" s="1"/>
  <c r="S37" i="1"/>
  <c r="T37" i="1"/>
  <c r="V37" i="1" s="1"/>
  <c r="S38" i="1"/>
  <c r="T38" i="1"/>
  <c r="V38" i="1" s="1"/>
  <c r="S39" i="1"/>
  <c r="T39" i="1"/>
  <c r="V39" i="1" s="1"/>
  <c r="S40" i="1"/>
  <c r="T40" i="1"/>
  <c r="V40" i="1" s="1"/>
  <c r="S41" i="1"/>
  <c r="T41" i="1"/>
  <c r="V41" i="1" s="1"/>
  <c r="S42" i="1"/>
  <c r="T42" i="1"/>
  <c r="V42" i="1" s="1"/>
  <c r="S43" i="1"/>
  <c r="T43" i="1"/>
  <c r="V43" i="1" s="1"/>
  <c r="S44" i="1"/>
  <c r="T44" i="1"/>
  <c r="V44" i="1" s="1"/>
  <c r="S45" i="1"/>
  <c r="T45" i="1"/>
  <c r="V45" i="1" s="1"/>
  <c r="S46" i="1"/>
  <c r="T46" i="1"/>
  <c r="V46" i="1" s="1"/>
  <c r="S47" i="1"/>
  <c r="T47" i="1"/>
  <c r="V47" i="1" s="1"/>
  <c r="S48" i="1"/>
  <c r="T48" i="1"/>
  <c r="V48" i="1" s="1"/>
  <c r="S49" i="1"/>
  <c r="T49" i="1"/>
  <c r="V49" i="1" s="1"/>
  <c r="S50" i="1"/>
  <c r="T50" i="1"/>
  <c r="V50" i="1" s="1"/>
  <c r="S51" i="1"/>
  <c r="T51" i="1"/>
  <c r="V51" i="1" s="1"/>
  <c r="S52" i="1"/>
  <c r="T52" i="1"/>
  <c r="V52" i="1" s="1"/>
  <c r="S53" i="1"/>
  <c r="T53" i="1"/>
  <c r="V53" i="1" s="1"/>
  <c r="S54" i="1"/>
  <c r="T54" i="1"/>
  <c r="V54" i="1" s="1"/>
  <c r="S55" i="1"/>
  <c r="T55" i="1"/>
  <c r="V55" i="1" s="1"/>
  <c r="S56" i="1"/>
  <c r="T56" i="1"/>
  <c r="V56" i="1" s="1"/>
  <c r="S57" i="1"/>
  <c r="T57" i="1"/>
  <c r="V57" i="1" s="1"/>
  <c r="S58" i="1"/>
  <c r="T58" i="1"/>
  <c r="V58" i="1" s="1"/>
  <c r="S59" i="1"/>
  <c r="T59" i="1"/>
  <c r="V59" i="1" s="1"/>
  <c r="S60" i="1"/>
  <c r="T60" i="1"/>
  <c r="V60" i="1" s="1"/>
  <c r="S61" i="1"/>
  <c r="T61" i="1"/>
  <c r="V61" i="1" s="1"/>
  <c r="O33" i="1"/>
  <c r="P33" i="1"/>
  <c r="R33" i="1" s="1"/>
  <c r="O34" i="1"/>
  <c r="P34" i="1"/>
  <c r="R34" i="1" s="1"/>
  <c r="O35" i="1"/>
  <c r="P35" i="1"/>
  <c r="R35" i="1" s="1"/>
  <c r="O36" i="1"/>
  <c r="P36" i="1"/>
  <c r="R36" i="1" s="1"/>
  <c r="O37" i="1"/>
  <c r="P37" i="1"/>
  <c r="R37" i="1" s="1"/>
  <c r="O38" i="1"/>
  <c r="P38" i="1"/>
  <c r="R38" i="1" s="1"/>
  <c r="O39" i="1"/>
  <c r="P39" i="1"/>
  <c r="R39" i="1" s="1"/>
  <c r="O40" i="1"/>
  <c r="P40" i="1"/>
  <c r="R40" i="1" s="1"/>
  <c r="O41" i="1"/>
  <c r="P41" i="1"/>
  <c r="R41" i="1" s="1"/>
  <c r="O42" i="1"/>
  <c r="P42" i="1"/>
  <c r="R42" i="1" s="1"/>
  <c r="O43" i="1"/>
  <c r="P43" i="1"/>
  <c r="R43" i="1" s="1"/>
  <c r="O44" i="1"/>
  <c r="P44" i="1"/>
  <c r="R44" i="1" s="1"/>
  <c r="O45" i="1"/>
  <c r="P45" i="1"/>
  <c r="R45" i="1" s="1"/>
  <c r="O46" i="1"/>
  <c r="P46" i="1"/>
  <c r="R46" i="1" s="1"/>
  <c r="O47" i="1"/>
  <c r="P47" i="1"/>
  <c r="R47" i="1" s="1"/>
  <c r="O48" i="1"/>
  <c r="P48" i="1"/>
  <c r="R48" i="1" s="1"/>
  <c r="O49" i="1"/>
  <c r="P49" i="1"/>
  <c r="R49" i="1" s="1"/>
  <c r="O50" i="1"/>
  <c r="P50" i="1"/>
  <c r="R50" i="1" s="1"/>
  <c r="O51" i="1"/>
  <c r="P51" i="1"/>
  <c r="R51" i="1" s="1"/>
  <c r="O52" i="1"/>
  <c r="P52" i="1"/>
  <c r="R52" i="1" s="1"/>
  <c r="O53" i="1"/>
  <c r="P53" i="1"/>
  <c r="R53" i="1" s="1"/>
  <c r="O54" i="1"/>
  <c r="P54" i="1"/>
  <c r="R54" i="1" s="1"/>
  <c r="O55" i="1"/>
  <c r="P55" i="1"/>
  <c r="R55" i="1" s="1"/>
  <c r="O56" i="1"/>
  <c r="P56" i="1"/>
  <c r="R56" i="1" s="1"/>
  <c r="O57" i="1"/>
  <c r="P57" i="1"/>
  <c r="R57" i="1" s="1"/>
  <c r="O58" i="1"/>
  <c r="P58" i="1"/>
  <c r="R58" i="1" s="1"/>
  <c r="O59" i="1"/>
  <c r="P59" i="1"/>
  <c r="R59" i="1" s="1"/>
  <c r="O60" i="1"/>
  <c r="P60" i="1"/>
  <c r="R60" i="1" s="1"/>
  <c r="O61" i="1"/>
  <c r="P61" i="1"/>
  <c r="R61" i="1" s="1"/>
  <c r="AB32" i="1"/>
  <c r="AD32" i="1" s="1"/>
  <c r="AA32" i="1"/>
  <c r="X32" i="1"/>
  <c r="Z32" i="1" s="1"/>
  <c r="W32" i="1"/>
  <c r="T32" i="1"/>
  <c r="V32" i="1" s="1"/>
  <c r="S32" i="1"/>
  <c r="P32" i="1"/>
  <c r="R32" i="1" s="1"/>
  <c r="O32" i="1"/>
  <c r="AA3" i="1"/>
  <c r="AB3" i="1"/>
  <c r="AD3" i="1" s="1"/>
  <c r="AA4" i="1"/>
  <c r="AB4" i="1"/>
  <c r="AD4" i="1" s="1"/>
  <c r="AA5" i="1"/>
  <c r="AB5" i="1"/>
  <c r="AD5" i="1" s="1"/>
  <c r="AA6" i="1"/>
  <c r="AB6" i="1"/>
  <c r="AD6" i="1" s="1"/>
  <c r="AA7" i="1"/>
  <c r="AB7" i="1"/>
  <c r="AD7" i="1" s="1"/>
  <c r="AA8" i="1"/>
  <c r="AB8" i="1"/>
  <c r="AD8" i="1" s="1"/>
  <c r="AA9" i="1"/>
  <c r="AB9" i="1"/>
  <c r="AD9" i="1" s="1"/>
  <c r="AA10" i="1"/>
  <c r="AB10" i="1"/>
  <c r="AD10" i="1" s="1"/>
  <c r="AA11" i="1"/>
  <c r="AB11" i="1"/>
  <c r="AD11" i="1" s="1"/>
  <c r="AA12" i="1"/>
  <c r="AB12" i="1"/>
  <c r="AD12" i="1" s="1"/>
  <c r="AA13" i="1"/>
  <c r="AB13" i="1"/>
  <c r="AD13" i="1" s="1"/>
  <c r="AA14" i="1"/>
  <c r="AB14" i="1"/>
  <c r="AD14" i="1" s="1"/>
  <c r="AA15" i="1"/>
  <c r="AB15" i="1"/>
  <c r="AD15" i="1" s="1"/>
  <c r="AA16" i="1"/>
  <c r="AB16" i="1"/>
  <c r="AD16" i="1" s="1"/>
  <c r="AA17" i="1"/>
  <c r="AB17" i="1"/>
  <c r="AD17" i="1" s="1"/>
  <c r="AA18" i="1"/>
  <c r="AB18" i="1"/>
  <c r="AD18" i="1" s="1"/>
  <c r="AA19" i="1"/>
  <c r="AB19" i="1"/>
  <c r="AD19" i="1" s="1"/>
  <c r="AA20" i="1"/>
  <c r="AB20" i="1"/>
  <c r="AD20" i="1" s="1"/>
  <c r="AA21" i="1"/>
  <c r="AB21" i="1"/>
  <c r="AD21" i="1" s="1"/>
  <c r="AA22" i="1"/>
  <c r="AB22" i="1"/>
  <c r="AD22" i="1" s="1"/>
  <c r="AA23" i="1"/>
  <c r="AB23" i="1"/>
  <c r="AD23" i="1" s="1"/>
  <c r="AA24" i="1"/>
  <c r="AB24" i="1"/>
  <c r="AD24" i="1" s="1"/>
  <c r="AA25" i="1"/>
  <c r="AB25" i="1"/>
  <c r="AD25" i="1" s="1"/>
  <c r="AA26" i="1"/>
  <c r="AB26" i="1"/>
  <c r="AD26" i="1" s="1"/>
  <c r="AA27" i="1"/>
  <c r="AB27" i="1"/>
  <c r="AD27" i="1" s="1"/>
  <c r="AA28" i="1"/>
  <c r="AB28" i="1"/>
  <c r="AD28" i="1" s="1"/>
  <c r="AA29" i="1"/>
  <c r="AB29" i="1"/>
  <c r="AD29" i="1" s="1"/>
  <c r="AA30" i="1"/>
  <c r="AB30" i="1"/>
  <c r="AD30" i="1" s="1"/>
  <c r="AA31" i="1"/>
  <c r="AB31" i="1"/>
  <c r="AD31" i="1" s="1"/>
  <c r="W3" i="1"/>
  <c r="X3" i="1"/>
  <c r="Z3" i="1" s="1"/>
  <c r="W4" i="1"/>
  <c r="X4" i="1"/>
  <c r="Z4" i="1" s="1"/>
  <c r="W5" i="1"/>
  <c r="X5" i="1"/>
  <c r="Z5" i="1" s="1"/>
  <c r="W6" i="1"/>
  <c r="X6" i="1"/>
  <c r="Z6" i="1" s="1"/>
  <c r="W7" i="1"/>
  <c r="X7" i="1"/>
  <c r="Z7" i="1" s="1"/>
  <c r="W8" i="1"/>
  <c r="X8" i="1"/>
  <c r="Z8" i="1" s="1"/>
  <c r="W9" i="1"/>
  <c r="X9" i="1"/>
  <c r="Z9" i="1" s="1"/>
  <c r="W10" i="1"/>
  <c r="X10" i="1"/>
  <c r="Z10" i="1" s="1"/>
  <c r="W11" i="1"/>
  <c r="X11" i="1"/>
  <c r="Z11" i="1" s="1"/>
  <c r="W12" i="1"/>
  <c r="X12" i="1"/>
  <c r="Z12" i="1" s="1"/>
  <c r="W13" i="1"/>
  <c r="X13" i="1"/>
  <c r="Z13" i="1" s="1"/>
  <c r="W14" i="1"/>
  <c r="X14" i="1"/>
  <c r="Z14" i="1" s="1"/>
  <c r="W15" i="1"/>
  <c r="X15" i="1"/>
  <c r="Z15" i="1" s="1"/>
  <c r="W16" i="1"/>
  <c r="X16" i="1"/>
  <c r="Z16" i="1" s="1"/>
  <c r="W17" i="1"/>
  <c r="X17" i="1"/>
  <c r="Z17" i="1" s="1"/>
  <c r="W18" i="1"/>
  <c r="X18" i="1"/>
  <c r="Z18" i="1" s="1"/>
  <c r="W19" i="1"/>
  <c r="X19" i="1"/>
  <c r="Z19" i="1" s="1"/>
  <c r="W20" i="1"/>
  <c r="X20" i="1"/>
  <c r="Z20" i="1" s="1"/>
  <c r="W21" i="1"/>
  <c r="X21" i="1"/>
  <c r="Z21" i="1" s="1"/>
  <c r="W22" i="1"/>
  <c r="X22" i="1"/>
  <c r="Z22" i="1" s="1"/>
  <c r="W23" i="1"/>
  <c r="X23" i="1"/>
  <c r="Z23" i="1" s="1"/>
  <c r="W24" i="1"/>
  <c r="X24" i="1"/>
  <c r="Z24" i="1" s="1"/>
  <c r="W25" i="1"/>
  <c r="X25" i="1"/>
  <c r="Z25" i="1" s="1"/>
  <c r="W26" i="1"/>
  <c r="X26" i="1"/>
  <c r="Z26" i="1" s="1"/>
  <c r="W27" i="1"/>
  <c r="X27" i="1"/>
  <c r="Z27" i="1" s="1"/>
  <c r="W28" i="1"/>
  <c r="X28" i="1"/>
  <c r="Z28" i="1" s="1"/>
  <c r="W29" i="1"/>
  <c r="X29" i="1"/>
  <c r="Z29" i="1" s="1"/>
  <c r="W30" i="1"/>
  <c r="X30" i="1"/>
  <c r="Z30" i="1" s="1"/>
  <c r="W31" i="1"/>
  <c r="X31" i="1"/>
  <c r="Z31" i="1" s="1"/>
  <c r="S3" i="1"/>
  <c r="T3" i="1"/>
  <c r="V3" i="1" s="1"/>
  <c r="S4" i="1"/>
  <c r="T4" i="1"/>
  <c r="V4" i="1" s="1"/>
  <c r="S5" i="1"/>
  <c r="T5" i="1"/>
  <c r="V5" i="1" s="1"/>
  <c r="S6" i="1"/>
  <c r="T6" i="1"/>
  <c r="V6" i="1" s="1"/>
  <c r="S7" i="1"/>
  <c r="T7" i="1"/>
  <c r="V7" i="1" s="1"/>
  <c r="S8" i="1"/>
  <c r="T8" i="1"/>
  <c r="V8" i="1" s="1"/>
  <c r="S9" i="1"/>
  <c r="T9" i="1"/>
  <c r="V9" i="1" s="1"/>
  <c r="S10" i="1"/>
  <c r="T10" i="1"/>
  <c r="V10" i="1" s="1"/>
  <c r="S11" i="1"/>
  <c r="T11" i="1"/>
  <c r="V11" i="1" s="1"/>
  <c r="S12" i="1"/>
  <c r="T12" i="1"/>
  <c r="V12" i="1" s="1"/>
  <c r="S13" i="1"/>
  <c r="T13" i="1"/>
  <c r="V13" i="1" s="1"/>
  <c r="S14" i="1"/>
  <c r="T14" i="1"/>
  <c r="V14" i="1" s="1"/>
  <c r="S15" i="1"/>
  <c r="T15" i="1"/>
  <c r="V15" i="1" s="1"/>
  <c r="S16" i="1"/>
  <c r="T16" i="1"/>
  <c r="V16" i="1" s="1"/>
  <c r="S17" i="1"/>
  <c r="T17" i="1"/>
  <c r="V17" i="1" s="1"/>
  <c r="S18" i="1"/>
  <c r="T18" i="1"/>
  <c r="V18" i="1" s="1"/>
  <c r="S19" i="1"/>
  <c r="T19" i="1"/>
  <c r="V19" i="1" s="1"/>
  <c r="S20" i="1"/>
  <c r="T20" i="1"/>
  <c r="V20" i="1" s="1"/>
  <c r="S21" i="1"/>
  <c r="T21" i="1"/>
  <c r="V21" i="1" s="1"/>
  <c r="S22" i="1"/>
  <c r="T22" i="1"/>
  <c r="V22" i="1" s="1"/>
  <c r="S23" i="1"/>
  <c r="T23" i="1"/>
  <c r="V23" i="1" s="1"/>
  <c r="S24" i="1"/>
  <c r="T24" i="1"/>
  <c r="V24" i="1" s="1"/>
  <c r="S25" i="1"/>
  <c r="T25" i="1"/>
  <c r="V25" i="1" s="1"/>
  <c r="S26" i="1"/>
  <c r="T26" i="1"/>
  <c r="V26" i="1" s="1"/>
  <c r="S27" i="1"/>
  <c r="T27" i="1"/>
  <c r="V27" i="1" s="1"/>
  <c r="S28" i="1"/>
  <c r="T28" i="1"/>
  <c r="V28" i="1" s="1"/>
  <c r="S29" i="1"/>
  <c r="T29" i="1"/>
  <c r="V29" i="1" s="1"/>
  <c r="S30" i="1"/>
  <c r="T30" i="1"/>
  <c r="V30" i="1" s="1"/>
  <c r="S31" i="1"/>
  <c r="T31" i="1"/>
  <c r="V31" i="1" s="1"/>
  <c r="O3" i="1"/>
  <c r="P3" i="1"/>
  <c r="R3" i="1" s="1"/>
  <c r="O4" i="1"/>
  <c r="P4" i="1"/>
  <c r="R4" i="1" s="1"/>
  <c r="O5" i="1"/>
  <c r="P5" i="1"/>
  <c r="R5" i="1" s="1"/>
  <c r="O6" i="1"/>
  <c r="P6" i="1"/>
  <c r="R6" i="1" s="1"/>
  <c r="O7" i="1"/>
  <c r="P7" i="1"/>
  <c r="R7" i="1" s="1"/>
  <c r="O8" i="1"/>
  <c r="P8" i="1"/>
  <c r="R8" i="1" s="1"/>
  <c r="O9" i="1"/>
  <c r="P9" i="1"/>
  <c r="R9" i="1" s="1"/>
  <c r="O10" i="1"/>
  <c r="P10" i="1"/>
  <c r="R10" i="1" s="1"/>
  <c r="O11" i="1"/>
  <c r="P11" i="1"/>
  <c r="R11" i="1" s="1"/>
  <c r="O12" i="1"/>
  <c r="P12" i="1"/>
  <c r="R12" i="1" s="1"/>
  <c r="O13" i="1"/>
  <c r="P13" i="1"/>
  <c r="R13" i="1" s="1"/>
  <c r="O14" i="1"/>
  <c r="P14" i="1"/>
  <c r="R14" i="1" s="1"/>
  <c r="O15" i="1"/>
  <c r="P15" i="1"/>
  <c r="R15" i="1" s="1"/>
  <c r="O16" i="1"/>
  <c r="P16" i="1"/>
  <c r="R16" i="1" s="1"/>
  <c r="O17" i="1"/>
  <c r="P17" i="1"/>
  <c r="R17" i="1" s="1"/>
  <c r="O18" i="1"/>
  <c r="P18" i="1"/>
  <c r="R18" i="1" s="1"/>
  <c r="O19" i="1"/>
  <c r="P19" i="1"/>
  <c r="R19" i="1" s="1"/>
  <c r="O20" i="1"/>
  <c r="P20" i="1"/>
  <c r="R20" i="1" s="1"/>
  <c r="O21" i="1"/>
  <c r="P21" i="1"/>
  <c r="R21" i="1" s="1"/>
  <c r="O22" i="1"/>
  <c r="P22" i="1"/>
  <c r="R22" i="1" s="1"/>
  <c r="O23" i="1"/>
  <c r="P23" i="1"/>
  <c r="R23" i="1" s="1"/>
  <c r="O24" i="1"/>
  <c r="P24" i="1"/>
  <c r="R24" i="1" s="1"/>
  <c r="O25" i="1"/>
  <c r="P25" i="1"/>
  <c r="R25" i="1" s="1"/>
  <c r="O26" i="1"/>
  <c r="P26" i="1"/>
  <c r="R26" i="1" s="1"/>
  <c r="O27" i="1"/>
  <c r="P27" i="1"/>
  <c r="R27" i="1" s="1"/>
  <c r="O28" i="1"/>
  <c r="P28" i="1"/>
  <c r="R28" i="1" s="1"/>
  <c r="O29" i="1"/>
  <c r="P29" i="1"/>
  <c r="R29" i="1" s="1"/>
  <c r="O30" i="1"/>
  <c r="P30" i="1"/>
  <c r="R30" i="1" s="1"/>
  <c r="O31" i="1"/>
  <c r="P31" i="1"/>
  <c r="R31" i="1" s="1"/>
  <c r="P2" i="1"/>
  <c r="R2" i="1" s="1"/>
  <c r="AA2" i="1"/>
  <c r="W2" i="1"/>
  <c r="S2" i="1"/>
  <c r="O2" i="1"/>
  <c r="M1" i="11" l="1"/>
  <c r="M31" i="11" l="1"/>
  <c r="M30" i="11"/>
  <c r="M28" i="11"/>
  <c r="M27" i="11"/>
  <c r="M25" i="11"/>
  <c r="M24" i="11"/>
  <c r="M22" i="11"/>
  <c r="M21" i="11"/>
  <c r="M19" i="11"/>
  <c r="M18" i="11"/>
  <c r="M16" i="11"/>
  <c r="M15" i="11"/>
  <c r="M12" i="11"/>
  <c r="M13" i="11"/>
  <c r="M29" i="11"/>
  <c r="M26" i="11"/>
  <c r="M23" i="11"/>
  <c r="M20" i="11"/>
  <c r="M17" i="11"/>
  <c r="M14" i="11"/>
  <c r="M11" i="11"/>
  <c r="M10" i="11"/>
  <c r="M9" i="11"/>
  <c r="M8" i="11"/>
  <c r="M7" i="11"/>
  <c r="M6" i="11"/>
  <c r="M5" i="11"/>
  <c r="M4" i="11"/>
  <c r="M3" i="11"/>
  <c r="M2" i="11"/>
  <c r="F22" i="11" l="1"/>
  <c r="G22" i="11"/>
  <c r="H22" i="11"/>
  <c r="I22" i="11"/>
  <c r="J22" i="11"/>
  <c r="K22" i="11"/>
  <c r="F4" i="11"/>
  <c r="F3" i="11"/>
  <c r="D4" i="7" l="1"/>
  <c r="B11" i="2" l="1"/>
  <c r="B10" i="2"/>
  <c r="B9" i="2"/>
  <c r="B8" i="2"/>
  <c r="B7" i="2"/>
  <c r="B6" i="2"/>
  <c r="B5" i="2"/>
  <c r="B4" i="2"/>
  <c r="B3" i="2"/>
  <c r="N2" i="2"/>
  <c r="B2" i="2"/>
  <c r="J91" i="1"/>
  <c r="I91" i="1"/>
  <c r="G91" i="1"/>
  <c r="F91" i="1"/>
  <c r="E91" i="1"/>
  <c r="B91" i="1"/>
  <c r="C91" i="1" s="1"/>
  <c r="J90" i="1"/>
  <c r="I90" i="1"/>
  <c r="G90" i="1"/>
  <c r="F90" i="1"/>
  <c r="E90" i="1"/>
  <c r="B129" i="7" s="1"/>
  <c r="B90" i="1"/>
  <c r="C90" i="1" s="1"/>
  <c r="J89" i="1"/>
  <c r="I89" i="1"/>
  <c r="G89" i="1"/>
  <c r="F89" i="1"/>
  <c r="E89" i="1"/>
  <c r="B89" i="1"/>
  <c r="C89" i="1" s="1"/>
  <c r="J88" i="1"/>
  <c r="I88" i="1"/>
  <c r="G88" i="1"/>
  <c r="F88" i="1"/>
  <c r="E88" i="1"/>
  <c r="B127" i="7" s="1"/>
  <c r="B88" i="1"/>
  <c r="C88" i="1" s="1"/>
  <c r="J87" i="1"/>
  <c r="I87" i="1"/>
  <c r="G87" i="1"/>
  <c r="F87" i="1"/>
  <c r="E87" i="1"/>
  <c r="B87" i="1"/>
  <c r="C87" i="1" s="1"/>
  <c r="J86" i="1"/>
  <c r="I86" i="1"/>
  <c r="G86" i="1"/>
  <c r="F86" i="1"/>
  <c r="E86" i="1"/>
  <c r="B125" i="7" s="1"/>
  <c r="B86" i="1"/>
  <c r="C86" i="1" s="1"/>
  <c r="J85" i="1"/>
  <c r="I85" i="1"/>
  <c r="G85" i="1"/>
  <c r="F85" i="1"/>
  <c r="E85" i="1"/>
  <c r="B124" i="7" s="1"/>
  <c r="B85" i="1"/>
  <c r="C85" i="1" s="1"/>
  <c r="J84" i="1"/>
  <c r="I84" i="1"/>
  <c r="G84" i="1"/>
  <c r="F84" i="1"/>
  <c r="E84" i="1"/>
  <c r="B123" i="7" s="1"/>
  <c r="B84" i="1"/>
  <c r="C84" i="1" s="1"/>
  <c r="J83" i="1"/>
  <c r="I83" i="1"/>
  <c r="G83" i="1"/>
  <c r="F83" i="1"/>
  <c r="E83" i="1"/>
  <c r="B83" i="1"/>
  <c r="C83" i="1" s="1"/>
  <c r="J82" i="1"/>
  <c r="I82" i="1"/>
  <c r="G82" i="1"/>
  <c r="F82" i="1"/>
  <c r="E82" i="1"/>
  <c r="B121" i="7" s="1"/>
  <c r="B82" i="1"/>
  <c r="C82" i="1" s="1"/>
  <c r="J81" i="1"/>
  <c r="I81" i="1"/>
  <c r="G81" i="1"/>
  <c r="F81" i="1"/>
  <c r="E81" i="1"/>
  <c r="B120" i="7" s="1"/>
  <c r="B81" i="1"/>
  <c r="C81" i="1" s="1"/>
  <c r="J80" i="1"/>
  <c r="I80" i="1"/>
  <c r="G80" i="1"/>
  <c r="F80" i="1"/>
  <c r="E80" i="1"/>
  <c r="B119" i="7" s="1"/>
  <c r="B80" i="1"/>
  <c r="C80" i="1" s="1"/>
  <c r="J79" i="1"/>
  <c r="I79" i="1"/>
  <c r="G79" i="1"/>
  <c r="F79" i="1"/>
  <c r="E79" i="1"/>
  <c r="B79" i="1"/>
  <c r="C79" i="1" s="1"/>
  <c r="J78" i="1"/>
  <c r="I78" i="1"/>
  <c r="G78" i="1"/>
  <c r="F78" i="1"/>
  <c r="E78" i="1"/>
  <c r="B117" i="7" s="1"/>
  <c r="B78" i="1"/>
  <c r="C78" i="1" s="1"/>
  <c r="J77" i="1"/>
  <c r="I77" i="1"/>
  <c r="G77" i="1"/>
  <c r="F77" i="1"/>
  <c r="E77" i="1"/>
  <c r="B116" i="7" s="1"/>
  <c r="B77" i="1"/>
  <c r="C77" i="1" s="1"/>
  <c r="J76" i="1"/>
  <c r="I76" i="1"/>
  <c r="G76" i="1"/>
  <c r="F76" i="1"/>
  <c r="E76" i="1"/>
  <c r="B115" i="7" s="1"/>
  <c r="B76" i="1"/>
  <c r="C76" i="1" s="1"/>
  <c r="J75" i="1"/>
  <c r="I75" i="1"/>
  <c r="G75" i="1"/>
  <c r="F75" i="1"/>
  <c r="E75" i="1"/>
  <c r="B114" i="7" s="1"/>
  <c r="B75" i="1"/>
  <c r="C75" i="1" s="1"/>
  <c r="J74" i="1"/>
  <c r="I74" i="1"/>
  <c r="G74" i="1"/>
  <c r="F74" i="1"/>
  <c r="E74" i="1"/>
  <c r="B113" i="7" s="1"/>
  <c r="B74" i="1"/>
  <c r="C74" i="1" s="1"/>
  <c r="J73" i="1"/>
  <c r="I73" i="1"/>
  <c r="G73" i="1"/>
  <c r="F73" i="1"/>
  <c r="E73" i="1"/>
  <c r="B73" i="1"/>
  <c r="C73" i="1" s="1"/>
  <c r="J72" i="1"/>
  <c r="I72" i="1"/>
  <c r="G72" i="1"/>
  <c r="F72" i="1"/>
  <c r="E72" i="1"/>
  <c r="B111" i="7" s="1"/>
  <c r="B72" i="1"/>
  <c r="C72" i="1" s="1"/>
  <c r="J71" i="1"/>
  <c r="I71" i="1"/>
  <c r="G71" i="1"/>
  <c r="F71" i="1"/>
  <c r="E71" i="1"/>
  <c r="B71" i="1"/>
  <c r="C71" i="1" s="1"/>
  <c r="J70" i="1"/>
  <c r="I70" i="1"/>
  <c r="G70" i="1"/>
  <c r="F70" i="1"/>
  <c r="E70" i="1"/>
  <c r="B109" i="7" s="1"/>
  <c r="B70" i="1"/>
  <c r="C70" i="1" s="1"/>
  <c r="J69" i="1"/>
  <c r="I69" i="1"/>
  <c r="G69" i="1"/>
  <c r="F69" i="1"/>
  <c r="E69" i="1"/>
  <c r="B108" i="7" s="1"/>
  <c r="B69" i="1"/>
  <c r="C69" i="1" s="1"/>
  <c r="J68" i="1"/>
  <c r="I68" i="1"/>
  <c r="G68" i="1"/>
  <c r="F68" i="1"/>
  <c r="E68" i="1"/>
  <c r="B107" i="7" s="1"/>
  <c r="B68" i="1"/>
  <c r="C68" i="1" s="1"/>
  <c r="J67" i="1"/>
  <c r="I67" i="1"/>
  <c r="G67" i="1"/>
  <c r="F67" i="1"/>
  <c r="E67" i="1"/>
  <c r="B67" i="1"/>
  <c r="C67" i="1" s="1"/>
  <c r="J66" i="1"/>
  <c r="I66" i="1"/>
  <c r="G66" i="1"/>
  <c r="F66" i="1"/>
  <c r="E66" i="1"/>
  <c r="B105" i="7" s="1"/>
  <c r="B66" i="1"/>
  <c r="C66" i="1" s="1"/>
  <c r="J65" i="1"/>
  <c r="I65" i="1"/>
  <c r="G65" i="1"/>
  <c r="F65" i="1"/>
  <c r="E65" i="1"/>
  <c r="B104" i="7" s="1"/>
  <c r="B65" i="1"/>
  <c r="C65" i="1" s="1"/>
  <c r="J64" i="1"/>
  <c r="I64" i="1"/>
  <c r="G64" i="1"/>
  <c r="F64" i="1"/>
  <c r="E64" i="1"/>
  <c r="B103" i="7" s="1"/>
  <c r="B64" i="1"/>
  <c r="C64" i="1" s="1"/>
  <c r="J63" i="1"/>
  <c r="I63" i="1"/>
  <c r="G63" i="1"/>
  <c r="F63" i="1"/>
  <c r="E63" i="1"/>
  <c r="B63" i="1"/>
  <c r="C63" i="1" s="1"/>
  <c r="J62" i="1"/>
  <c r="I62" i="1"/>
  <c r="G62" i="1"/>
  <c r="F62" i="1"/>
  <c r="E62" i="1"/>
  <c r="B101" i="7" s="1"/>
  <c r="B62" i="1"/>
  <c r="C62" i="1" s="1"/>
  <c r="J61" i="1"/>
  <c r="I61" i="1"/>
  <c r="G61" i="1"/>
  <c r="F61" i="1"/>
  <c r="E61" i="1"/>
  <c r="B83" i="7" s="1"/>
  <c r="B61" i="1"/>
  <c r="C61" i="1" s="1"/>
  <c r="J60" i="1"/>
  <c r="I60" i="1"/>
  <c r="G60" i="1"/>
  <c r="F60" i="1"/>
  <c r="E60" i="1"/>
  <c r="B82" i="7" s="1"/>
  <c r="B60" i="1"/>
  <c r="C60" i="1" s="1"/>
  <c r="J59" i="1"/>
  <c r="I59" i="1"/>
  <c r="G59" i="1"/>
  <c r="F59" i="1"/>
  <c r="E59" i="1"/>
  <c r="B59" i="1"/>
  <c r="C59" i="1" s="1"/>
  <c r="J58" i="1"/>
  <c r="I58" i="1"/>
  <c r="G58" i="1"/>
  <c r="F58" i="1"/>
  <c r="E58" i="1"/>
  <c r="B80" i="7" s="1"/>
  <c r="B58" i="1"/>
  <c r="C58" i="1" s="1"/>
  <c r="J57" i="1"/>
  <c r="I57" i="1"/>
  <c r="G57" i="1"/>
  <c r="F57" i="1"/>
  <c r="E57" i="1"/>
  <c r="B57" i="1"/>
  <c r="C57" i="1" s="1"/>
  <c r="J56" i="1"/>
  <c r="I56" i="1"/>
  <c r="G56" i="1"/>
  <c r="F56" i="1"/>
  <c r="E56" i="1"/>
  <c r="B78" i="7" s="1"/>
  <c r="B56" i="1"/>
  <c r="C56" i="1" s="1"/>
  <c r="J55" i="1"/>
  <c r="I55" i="1"/>
  <c r="G55" i="1"/>
  <c r="F55" i="1"/>
  <c r="E55" i="1"/>
  <c r="B55" i="1"/>
  <c r="C55" i="1" s="1"/>
  <c r="J54" i="1"/>
  <c r="I54" i="1"/>
  <c r="G54" i="1"/>
  <c r="F54" i="1"/>
  <c r="E54" i="1"/>
  <c r="B76" i="7" s="1"/>
  <c r="B54" i="1"/>
  <c r="C54" i="1" s="1"/>
  <c r="J53" i="1"/>
  <c r="I53" i="1"/>
  <c r="G53" i="1"/>
  <c r="F53" i="1"/>
  <c r="E53" i="1"/>
  <c r="B75" i="7" s="1"/>
  <c r="B53" i="1"/>
  <c r="C53" i="1" s="1"/>
  <c r="J52" i="1"/>
  <c r="I52" i="1"/>
  <c r="G52" i="1"/>
  <c r="F52" i="1"/>
  <c r="E52" i="1"/>
  <c r="B74" i="7" s="1"/>
  <c r="B52" i="1"/>
  <c r="C52" i="1" s="1"/>
  <c r="J51" i="1"/>
  <c r="I51" i="1"/>
  <c r="G51" i="1"/>
  <c r="F51" i="1"/>
  <c r="E51" i="1"/>
  <c r="B51" i="1"/>
  <c r="C51" i="1" s="1"/>
  <c r="J50" i="1"/>
  <c r="I50" i="1"/>
  <c r="G50" i="1"/>
  <c r="F50" i="1"/>
  <c r="E50" i="1"/>
  <c r="B72" i="7" s="1"/>
  <c r="B50" i="1"/>
  <c r="C50" i="1" s="1"/>
  <c r="J49" i="1"/>
  <c r="I49" i="1"/>
  <c r="G49" i="1"/>
  <c r="F49" i="1"/>
  <c r="E49" i="1"/>
  <c r="B71" i="7" s="1"/>
  <c r="B49" i="1"/>
  <c r="C49" i="1" s="1"/>
  <c r="J48" i="1"/>
  <c r="I48" i="1"/>
  <c r="G48" i="1"/>
  <c r="F48" i="1"/>
  <c r="E48" i="1"/>
  <c r="B70" i="7" s="1"/>
  <c r="B48" i="1"/>
  <c r="C48" i="1" s="1"/>
  <c r="J47" i="1"/>
  <c r="I47" i="1"/>
  <c r="G47" i="1"/>
  <c r="F47" i="1"/>
  <c r="E47" i="1"/>
  <c r="B47" i="1"/>
  <c r="C47" i="1" s="1"/>
  <c r="J46" i="1"/>
  <c r="I46" i="1"/>
  <c r="G46" i="1"/>
  <c r="F46" i="1"/>
  <c r="E46" i="1"/>
  <c r="B68" i="7" s="1"/>
  <c r="B46" i="1"/>
  <c r="C46" i="1" s="1"/>
  <c r="J45" i="1"/>
  <c r="I45" i="1"/>
  <c r="G45" i="1"/>
  <c r="F45" i="1"/>
  <c r="E45" i="1"/>
  <c r="B67" i="7" s="1"/>
  <c r="B45" i="1"/>
  <c r="C45" i="1" s="1"/>
  <c r="J44" i="1"/>
  <c r="I44" i="1"/>
  <c r="G44" i="1"/>
  <c r="F44" i="1"/>
  <c r="E44" i="1"/>
  <c r="B66" i="7" s="1"/>
  <c r="B44" i="1"/>
  <c r="C44" i="1" s="1"/>
  <c r="J43" i="1"/>
  <c r="I43" i="1"/>
  <c r="G43" i="1"/>
  <c r="F43" i="1"/>
  <c r="E43" i="1"/>
  <c r="B43" i="1"/>
  <c r="C43" i="1" s="1"/>
  <c r="J42" i="1"/>
  <c r="I42" i="1"/>
  <c r="G42" i="1"/>
  <c r="F42" i="1"/>
  <c r="E42" i="1"/>
  <c r="B64" i="7" s="1"/>
  <c r="B42" i="1"/>
  <c r="C42" i="1" s="1"/>
  <c r="J41" i="1"/>
  <c r="I41" i="1"/>
  <c r="G41" i="1"/>
  <c r="F41" i="1"/>
  <c r="E41" i="1"/>
  <c r="B41" i="1"/>
  <c r="C41" i="1" s="1"/>
  <c r="J40" i="1"/>
  <c r="I40" i="1"/>
  <c r="G40" i="1"/>
  <c r="F40" i="1"/>
  <c r="E40" i="1"/>
  <c r="B62" i="7" s="1"/>
  <c r="B40" i="1"/>
  <c r="C40" i="1" s="1"/>
  <c r="J39" i="1"/>
  <c r="I39" i="1"/>
  <c r="G39" i="1"/>
  <c r="F39" i="1"/>
  <c r="E39" i="1"/>
  <c r="B39" i="1"/>
  <c r="C39" i="1" s="1"/>
  <c r="J38" i="1"/>
  <c r="I38" i="1"/>
  <c r="G38" i="1"/>
  <c r="F38" i="1"/>
  <c r="E38" i="1"/>
  <c r="B60" i="7" s="1"/>
  <c r="B38" i="1"/>
  <c r="C38" i="1" s="1"/>
  <c r="J37" i="1"/>
  <c r="I37" i="1"/>
  <c r="G37" i="1"/>
  <c r="F37" i="1"/>
  <c r="E37" i="1"/>
  <c r="B59" i="7" s="1"/>
  <c r="B37" i="1"/>
  <c r="C37" i="1" s="1"/>
  <c r="J36" i="1"/>
  <c r="I36" i="1"/>
  <c r="G36" i="1"/>
  <c r="F36" i="1"/>
  <c r="E36" i="1"/>
  <c r="B58" i="7" s="1"/>
  <c r="B36" i="1"/>
  <c r="C36" i="1" s="1"/>
  <c r="J35" i="1"/>
  <c r="I35" i="1"/>
  <c r="G35" i="1"/>
  <c r="F35" i="1"/>
  <c r="E35" i="1"/>
  <c r="B35" i="1"/>
  <c r="C35" i="1" s="1"/>
  <c r="J34" i="1"/>
  <c r="I34" i="1"/>
  <c r="G34" i="1"/>
  <c r="F34" i="1"/>
  <c r="E34" i="1"/>
  <c r="B56" i="7" s="1"/>
  <c r="B34" i="1"/>
  <c r="C34" i="1" s="1"/>
  <c r="J33" i="1"/>
  <c r="I33" i="1"/>
  <c r="G33" i="1"/>
  <c r="F33" i="1"/>
  <c r="E33" i="1"/>
  <c r="B55" i="7" s="1"/>
  <c r="B33" i="1"/>
  <c r="C33" i="1" s="1"/>
  <c r="J32" i="1"/>
  <c r="I32" i="1"/>
  <c r="G32" i="1"/>
  <c r="F32" i="1"/>
  <c r="E32" i="1"/>
  <c r="B54" i="7" s="1"/>
  <c r="B32" i="1"/>
  <c r="C32" i="1" s="1"/>
  <c r="J31" i="1"/>
  <c r="I31" i="1"/>
  <c r="G31" i="1"/>
  <c r="F31" i="1"/>
  <c r="E31" i="1"/>
  <c r="B31" i="1"/>
  <c r="C31" i="1" s="1"/>
  <c r="J30" i="1"/>
  <c r="I30" i="1"/>
  <c r="G30" i="1"/>
  <c r="F30" i="1"/>
  <c r="E30" i="1"/>
  <c r="B30" i="1"/>
  <c r="C30" i="1" s="1"/>
  <c r="J29" i="1"/>
  <c r="I29" i="1"/>
  <c r="G29" i="1"/>
  <c r="F29" i="1"/>
  <c r="E29" i="1"/>
  <c r="B29" i="1"/>
  <c r="C29" i="1" s="1"/>
  <c r="J28" i="1"/>
  <c r="I28" i="1"/>
  <c r="G28" i="1"/>
  <c r="F28" i="1"/>
  <c r="E28" i="1"/>
  <c r="B28" i="1"/>
  <c r="C28" i="1" s="1"/>
  <c r="J27" i="1"/>
  <c r="I27" i="1"/>
  <c r="G27" i="1"/>
  <c r="F27" i="1"/>
  <c r="E27" i="1"/>
  <c r="B27" i="1"/>
  <c r="C27" i="1" s="1"/>
  <c r="J26" i="1"/>
  <c r="I26" i="1"/>
  <c r="G26" i="1"/>
  <c r="F26" i="1"/>
  <c r="E26" i="1"/>
  <c r="B26" i="1"/>
  <c r="C26" i="1" s="1"/>
  <c r="J25" i="1"/>
  <c r="I25" i="1"/>
  <c r="G25" i="1"/>
  <c r="F25" i="1"/>
  <c r="E25" i="1"/>
  <c r="B25" i="1"/>
  <c r="C25" i="1" s="1"/>
  <c r="J24" i="1"/>
  <c r="I24" i="1"/>
  <c r="G24" i="1"/>
  <c r="F24" i="1"/>
  <c r="E24" i="1"/>
  <c r="B24" i="1"/>
  <c r="C24" i="1" s="1"/>
  <c r="J23" i="1"/>
  <c r="I23" i="1"/>
  <c r="G23" i="1"/>
  <c r="F23" i="1"/>
  <c r="E23" i="1"/>
  <c r="B23" i="1"/>
  <c r="C23" i="1" s="1"/>
  <c r="J22" i="1"/>
  <c r="I22" i="1"/>
  <c r="G22" i="1"/>
  <c r="F22" i="1"/>
  <c r="E22" i="1"/>
  <c r="B22" i="1"/>
  <c r="C22" i="1" s="1"/>
  <c r="J21" i="1"/>
  <c r="I21" i="1"/>
  <c r="G21" i="1"/>
  <c r="F21" i="1"/>
  <c r="E21" i="1"/>
  <c r="B21" i="1"/>
  <c r="C21" i="1" s="1"/>
  <c r="J20" i="1"/>
  <c r="I20" i="1"/>
  <c r="G20" i="1"/>
  <c r="F20" i="1"/>
  <c r="E20" i="1"/>
  <c r="B20" i="1"/>
  <c r="C20" i="1" s="1"/>
  <c r="J19" i="1"/>
  <c r="I19" i="1"/>
  <c r="G19" i="1"/>
  <c r="F19" i="1"/>
  <c r="E19" i="1"/>
  <c r="B19" i="1"/>
  <c r="C19" i="1" s="1"/>
  <c r="J18" i="1"/>
  <c r="I18" i="1"/>
  <c r="G18" i="1"/>
  <c r="F18" i="1"/>
  <c r="E18" i="1"/>
  <c r="B18" i="1"/>
  <c r="C18" i="1" s="1"/>
  <c r="J17" i="1"/>
  <c r="I17" i="1"/>
  <c r="G17" i="1"/>
  <c r="F17" i="1"/>
  <c r="E17" i="1"/>
  <c r="B17" i="1"/>
  <c r="C17" i="1" s="1"/>
  <c r="J16" i="1"/>
  <c r="I16" i="1"/>
  <c r="G16" i="1"/>
  <c r="F16" i="1"/>
  <c r="E16" i="1"/>
  <c r="B16" i="1"/>
  <c r="C16" i="1" s="1"/>
  <c r="J15" i="1"/>
  <c r="I15" i="1"/>
  <c r="G15" i="1"/>
  <c r="F15" i="1"/>
  <c r="E15" i="1"/>
  <c r="B15" i="1"/>
  <c r="C15" i="1" s="1"/>
  <c r="J14" i="1"/>
  <c r="I14" i="1"/>
  <c r="G14" i="1"/>
  <c r="F14" i="1"/>
  <c r="E14" i="1"/>
  <c r="B14" i="1"/>
  <c r="C14" i="1" s="1"/>
  <c r="J13" i="1"/>
  <c r="I13" i="1"/>
  <c r="G13" i="1"/>
  <c r="F13" i="1"/>
  <c r="E13" i="1"/>
  <c r="B13" i="1"/>
  <c r="C13" i="1" s="1"/>
  <c r="J12" i="1"/>
  <c r="I12" i="1"/>
  <c r="G12" i="1"/>
  <c r="F12" i="1"/>
  <c r="E12" i="1"/>
  <c r="B12" i="1"/>
  <c r="C12" i="1" s="1"/>
  <c r="J11" i="1"/>
  <c r="I11" i="1"/>
  <c r="G11" i="1"/>
  <c r="F11" i="1"/>
  <c r="E11" i="1"/>
  <c r="B11" i="1"/>
  <c r="C11" i="1" s="1"/>
  <c r="J10" i="1"/>
  <c r="I10" i="1"/>
  <c r="G10" i="1"/>
  <c r="F10" i="1"/>
  <c r="E10" i="1"/>
  <c r="B10" i="1"/>
  <c r="C10" i="1" s="1"/>
  <c r="J9" i="1"/>
  <c r="I9" i="1"/>
  <c r="G9" i="1"/>
  <c r="F9" i="1"/>
  <c r="E9" i="1"/>
  <c r="B9" i="1"/>
  <c r="C9" i="1" s="1"/>
  <c r="J8" i="1"/>
  <c r="I8" i="1"/>
  <c r="G8" i="1"/>
  <c r="F8" i="1"/>
  <c r="E8" i="1"/>
  <c r="B8" i="1"/>
  <c r="C8" i="1" s="1"/>
  <c r="J7" i="1"/>
  <c r="I7" i="1"/>
  <c r="G7" i="1"/>
  <c r="F7" i="1"/>
  <c r="E7" i="1"/>
  <c r="B7" i="1"/>
  <c r="C7" i="1" s="1"/>
  <c r="J6" i="1"/>
  <c r="I6" i="1"/>
  <c r="G6" i="1"/>
  <c r="F6" i="1"/>
  <c r="E6" i="1"/>
  <c r="B6" i="1"/>
  <c r="C6" i="1" s="1"/>
  <c r="J5" i="1"/>
  <c r="I5" i="1"/>
  <c r="G5" i="1"/>
  <c r="F5" i="1"/>
  <c r="E5" i="1"/>
  <c r="B5" i="1"/>
  <c r="C5" i="1" s="1"/>
  <c r="J4" i="1"/>
  <c r="I4" i="1"/>
  <c r="G4" i="1"/>
  <c r="F4" i="1"/>
  <c r="E4" i="1"/>
  <c r="B4" i="1"/>
  <c r="C4" i="1" s="1"/>
  <c r="J3" i="1"/>
  <c r="I3" i="1"/>
  <c r="G3" i="1"/>
  <c r="F3" i="1"/>
  <c r="E3" i="1"/>
  <c r="B3" i="1"/>
  <c r="C3" i="1" s="1"/>
  <c r="AB2" i="1"/>
  <c r="AD2" i="1" s="1"/>
  <c r="X2" i="1"/>
  <c r="Z2" i="1" s="1"/>
  <c r="T2" i="1"/>
  <c r="V2" i="1" s="1"/>
  <c r="I2" i="1"/>
  <c r="G2" i="1"/>
  <c r="F2" i="1"/>
  <c r="E2" i="1"/>
  <c r="B2" i="1"/>
  <c r="C2" i="1" s="1"/>
  <c r="K31" i="11"/>
  <c r="J31" i="11"/>
  <c r="I31" i="11"/>
  <c r="H31" i="11"/>
  <c r="G31" i="11"/>
  <c r="F31" i="11"/>
  <c r="K30" i="11"/>
  <c r="S11" i="2" s="1"/>
  <c r="J30" i="11"/>
  <c r="R11" i="2" s="1"/>
  <c r="I30" i="11"/>
  <c r="Q11" i="2" s="1"/>
  <c r="H30" i="11"/>
  <c r="P11" i="2" s="1"/>
  <c r="G30" i="11"/>
  <c r="O11" i="2" s="1"/>
  <c r="F30" i="11"/>
  <c r="N11" i="2" s="1"/>
  <c r="K28" i="11"/>
  <c r="J28" i="11"/>
  <c r="I28" i="11"/>
  <c r="H28" i="11"/>
  <c r="G28" i="11"/>
  <c r="F28" i="11"/>
  <c r="K27" i="11"/>
  <c r="S10" i="2" s="1"/>
  <c r="J27" i="11"/>
  <c r="R10" i="2" s="1"/>
  <c r="I27" i="11"/>
  <c r="Q10" i="2" s="1"/>
  <c r="H27" i="11"/>
  <c r="P10" i="2" s="1"/>
  <c r="G27" i="11"/>
  <c r="O10" i="2" s="1"/>
  <c r="F27" i="11"/>
  <c r="N10" i="2" s="1"/>
  <c r="K25" i="11"/>
  <c r="J25" i="11"/>
  <c r="I25" i="11"/>
  <c r="H25" i="11"/>
  <c r="G25" i="11"/>
  <c r="F25" i="11"/>
  <c r="K24" i="11"/>
  <c r="S9" i="2" s="1"/>
  <c r="J24" i="11"/>
  <c r="R9" i="2" s="1"/>
  <c r="I24" i="11"/>
  <c r="Q9" i="2" s="1"/>
  <c r="H24" i="11"/>
  <c r="P9" i="2" s="1"/>
  <c r="G24" i="11"/>
  <c r="O9" i="2" s="1"/>
  <c r="F24" i="11"/>
  <c r="N9" i="2" s="1"/>
  <c r="K21" i="11"/>
  <c r="S8" i="2" s="1"/>
  <c r="J21" i="11"/>
  <c r="R8" i="2" s="1"/>
  <c r="I21" i="11"/>
  <c r="Q8" i="2" s="1"/>
  <c r="H21" i="11"/>
  <c r="P8" i="2" s="1"/>
  <c r="G21" i="11"/>
  <c r="O8" i="2" s="1"/>
  <c r="F21" i="11"/>
  <c r="N8" i="2" s="1"/>
  <c r="K19" i="11"/>
  <c r="J19" i="11"/>
  <c r="I19" i="11"/>
  <c r="H19" i="11"/>
  <c r="G19" i="11"/>
  <c r="F19" i="11"/>
  <c r="K18" i="11"/>
  <c r="S7" i="2" s="1"/>
  <c r="J18" i="11"/>
  <c r="R7" i="2" s="1"/>
  <c r="I18" i="11"/>
  <c r="Q7" i="2" s="1"/>
  <c r="H18" i="11"/>
  <c r="P7" i="2" s="1"/>
  <c r="G18" i="11"/>
  <c r="O7" i="2" s="1"/>
  <c r="F18" i="11"/>
  <c r="N7" i="2" s="1"/>
  <c r="K16" i="11"/>
  <c r="J16" i="11"/>
  <c r="I16" i="11"/>
  <c r="H16" i="11"/>
  <c r="G16" i="11"/>
  <c r="F16" i="11"/>
  <c r="K15" i="11"/>
  <c r="S6" i="2" s="1"/>
  <c r="J15" i="11"/>
  <c r="R6" i="2" s="1"/>
  <c r="I15" i="11"/>
  <c r="Q6" i="2" s="1"/>
  <c r="H15" i="11"/>
  <c r="P6" i="2" s="1"/>
  <c r="G15" i="11"/>
  <c r="O6" i="2" s="1"/>
  <c r="F15" i="11"/>
  <c r="N6" i="2" s="1"/>
  <c r="K13" i="11"/>
  <c r="J13" i="11"/>
  <c r="I13" i="11"/>
  <c r="H13" i="11"/>
  <c r="G13" i="11"/>
  <c r="F13" i="11"/>
  <c r="K12" i="11"/>
  <c r="S5" i="2" s="1"/>
  <c r="J12" i="11"/>
  <c r="R5" i="2" s="1"/>
  <c r="I12" i="11"/>
  <c r="Q5" i="2" s="1"/>
  <c r="H12" i="11"/>
  <c r="P5" i="2" s="1"/>
  <c r="G12" i="11"/>
  <c r="O5" i="2" s="1"/>
  <c r="F12" i="11"/>
  <c r="N5" i="2" s="1"/>
  <c r="K10" i="11"/>
  <c r="J10" i="11"/>
  <c r="I10" i="11"/>
  <c r="H10" i="11"/>
  <c r="G10" i="11"/>
  <c r="F10" i="11"/>
  <c r="K9" i="11"/>
  <c r="S4" i="2" s="1"/>
  <c r="J9" i="11"/>
  <c r="R4" i="2" s="1"/>
  <c r="I9" i="11"/>
  <c r="Q4" i="2" s="1"/>
  <c r="H9" i="11"/>
  <c r="P4" i="2" s="1"/>
  <c r="G9" i="11"/>
  <c r="O4" i="2" s="1"/>
  <c r="F9" i="11"/>
  <c r="N4" i="2" s="1"/>
  <c r="K7" i="11"/>
  <c r="J7" i="11"/>
  <c r="I7" i="11"/>
  <c r="H7" i="11"/>
  <c r="G7" i="11"/>
  <c r="F7" i="11"/>
  <c r="K6" i="11"/>
  <c r="S3" i="2" s="1"/>
  <c r="J6" i="11"/>
  <c r="R3" i="2" s="1"/>
  <c r="I6" i="11"/>
  <c r="Q3" i="2" s="1"/>
  <c r="H6" i="11"/>
  <c r="P3" i="2" s="1"/>
  <c r="G6" i="11"/>
  <c r="O3" i="2" s="1"/>
  <c r="F6" i="11"/>
  <c r="N3" i="2" s="1"/>
  <c r="K4" i="11"/>
  <c r="J4" i="11"/>
  <c r="I4" i="11"/>
  <c r="H4" i="11"/>
  <c r="G4" i="11"/>
  <c r="K3" i="11"/>
  <c r="S2" i="2" s="1"/>
  <c r="J3" i="11"/>
  <c r="R2" i="2" s="1"/>
  <c r="I3" i="11"/>
  <c r="Q2" i="2" s="1"/>
  <c r="H3" i="11"/>
  <c r="P2" i="2" s="1"/>
  <c r="G3" i="11"/>
  <c r="O2" i="2" s="1"/>
  <c r="E130" i="7"/>
  <c r="D130" i="7"/>
  <c r="C130" i="7"/>
  <c r="B130" i="7"/>
  <c r="E129" i="7"/>
  <c r="D129" i="7"/>
  <c r="C129" i="7"/>
  <c r="E128" i="7"/>
  <c r="D128" i="7"/>
  <c r="C128" i="7"/>
  <c r="B128" i="7"/>
  <c r="E127" i="7"/>
  <c r="D127" i="7"/>
  <c r="C127" i="7"/>
  <c r="E126" i="7"/>
  <c r="D126" i="7"/>
  <c r="C126" i="7"/>
  <c r="B126" i="7"/>
  <c r="E125" i="7"/>
  <c r="D125" i="7"/>
  <c r="C125" i="7"/>
  <c r="E124" i="7"/>
  <c r="D124" i="7"/>
  <c r="C124" i="7"/>
  <c r="E123" i="7"/>
  <c r="D123" i="7"/>
  <c r="C123" i="7"/>
  <c r="E122" i="7"/>
  <c r="D122" i="7"/>
  <c r="C122" i="7"/>
  <c r="B122" i="7"/>
  <c r="E121" i="7"/>
  <c r="D121" i="7"/>
  <c r="C121" i="7"/>
  <c r="E120" i="7"/>
  <c r="D120" i="7"/>
  <c r="C120" i="7"/>
  <c r="E119" i="7"/>
  <c r="D119" i="7"/>
  <c r="C119" i="7"/>
  <c r="E118" i="7"/>
  <c r="D118" i="7"/>
  <c r="C118" i="7"/>
  <c r="B118" i="7"/>
  <c r="E117" i="7"/>
  <c r="D117" i="7"/>
  <c r="C117" i="7"/>
  <c r="E116" i="7"/>
  <c r="D116" i="7"/>
  <c r="C116" i="7"/>
  <c r="E115" i="7"/>
  <c r="D115" i="7"/>
  <c r="C115" i="7"/>
  <c r="E114" i="7"/>
  <c r="D114" i="7"/>
  <c r="C114" i="7"/>
  <c r="E113" i="7"/>
  <c r="D113" i="7"/>
  <c r="C113" i="7"/>
  <c r="E112" i="7"/>
  <c r="D112" i="7"/>
  <c r="C112" i="7"/>
  <c r="B112" i="7"/>
  <c r="E111" i="7"/>
  <c r="D111" i="7"/>
  <c r="C111" i="7"/>
  <c r="E110" i="7"/>
  <c r="D110" i="7"/>
  <c r="C110" i="7"/>
  <c r="B110" i="7"/>
  <c r="E109" i="7"/>
  <c r="D109" i="7"/>
  <c r="C109" i="7"/>
  <c r="E108" i="7"/>
  <c r="D108" i="7"/>
  <c r="C108" i="7"/>
  <c r="E107" i="7"/>
  <c r="D107" i="7"/>
  <c r="C107" i="7"/>
  <c r="E106" i="7"/>
  <c r="D106" i="7"/>
  <c r="C106" i="7"/>
  <c r="B106" i="7"/>
  <c r="E105" i="7"/>
  <c r="D105" i="7"/>
  <c r="C105" i="7"/>
  <c r="E104" i="7"/>
  <c r="D104" i="7"/>
  <c r="C104" i="7"/>
  <c r="E103" i="7"/>
  <c r="D103" i="7"/>
  <c r="C103" i="7"/>
  <c r="E102" i="7"/>
  <c r="D102" i="7"/>
  <c r="C102" i="7"/>
  <c r="B102" i="7"/>
  <c r="E101" i="7"/>
  <c r="D101" i="7"/>
  <c r="C101" i="7"/>
  <c r="E83" i="7"/>
  <c r="D83" i="7"/>
  <c r="C83" i="7"/>
  <c r="E82" i="7"/>
  <c r="D82" i="7"/>
  <c r="C82" i="7"/>
  <c r="E81" i="7"/>
  <c r="D81" i="7"/>
  <c r="C81" i="7"/>
  <c r="B81" i="7"/>
  <c r="E80" i="7"/>
  <c r="D80" i="7"/>
  <c r="C80" i="7"/>
  <c r="E79" i="7"/>
  <c r="D79" i="7"/>
  <c r="C79" i="7"/>
  <c r="B79" i="7"/>
  <c r="E78" i="7"/>
  <c r="D78" i="7"/>
  <c r="C78" i="7"/>
  <c r="E77" i="7"/>
  <c r="D77" i="7"/>
  <c r="C77" i="7"/>
  <c r="B77" i="7"/>
  <c r="E76" i="7"/>
  <c r="D76" i="7"/>
  <c r="C76" i="7"/>
  <c r="E75" i="7"/>
  <c r="D75" i="7"/>
  <c r="C75" i="7"/>
  <c r="E74" i="7"/>
  <c r="D74" i="7"/>
  <c r="C74" i="7"/>
  <c r="E73" i="7"/>
  <c r="D73" i="7"/>
  <c r="C73" i="7"/>
  <c r="B73" i="7"/>
  <c r="E72" i="7"/>
  <c r="D72" i="7"/>
  <c r="C72" i="7"/>
  <c r="E71" i="7"/>
  <c r="D71" i="7"/>
  <c r="C71" i="7"/>
  <c r="E70" i="7"/>
  <c r="D70" i="7"/>
  <c r="C70" i="7"/>
  <c r="E69" i="7"/>
  <c r="D69" i="7"/>
  <c r="C69" i="7"/>
  <c r="B69" i="7"/>
  <c r="E68" i="7"/>
  <c r="D68" i="7"/>
  <c r="C68" i="7"/>
  <c r="E67" i="7"/>
  <c r="D67" i="7"/>
  <c r="C67" i="7"/>
  <c r="E66" i="7"/>
  <c r="D66" i="7"/>
  <c r="C66" i="7"/>
  <c r="E65" i="7"/>
  <c r="D65" i="7"/>
  <c r="C65" i="7"/>
  <c r="B65" i="7"/>
  <c r="E64" i="7"/>
  <c r="D64" i="7"/>
  <c r="C64" i="7"/>
  <c r="E63" i="7"/>
  <c r="D63" i="7"/>
  <c r="C63" i="7"/>
  <c r="B63" i="7"/>
  <c r="E62" i="7"/>
  <c r="D62" i="7"/>
  <c r="C62" i="7"/>
  <c r="E61" i="7"/>
  <c r="D61" i="7"/>
  <c r="C61" i="7"/>
  <c r="B61" i="7"/>
  <c r="E60" i="7"/>
  <c r="D60" i="7"/>
  <c r="C60" i="7"/>
  <c r="E59" i="7"/>
  <c r="D59" i="7"/>
  <c r="C59" i="7"/>
  <c r="E58" i="7"/>
  <c r="D58" i="7"/>
  <c r="C58" i="7"/>
  <c r="E57" i="7"/>
  <c r="D57" i="7"/>
  <c r="C57" i="7"/>
  <c r="B57" i="7"/>
  <c r="E56" i="7"/>
  <c r="D56" i="7"/>
  <c r="C56" i="7"/>
  <c r="E55" i="7"/>
  <c r="D55" i="7"/>
  <c r="C55" i="7"/>
  <c r="E54" i="7"/>
  <c r="D54" i="7"/>
  <c r="C54" i="7"/>
  <c r="K43" i="7"/>
  <c r="K90" i="7" s="1"/>
  <c r="N41" i="7"/>
  <c r="N135" i="7" s="1"/>
  <c r="L37" i="7"/>
  <c r="L84" i="7" s="1"/>
  <c r="E36" i="7"/>
  <c r="D36" i="7"/>
  <c r="C36" i="7"/>
  <c r="B36" i="7"/>
  <c r="E35" i="7"/>
  <c r="D35" i="7"/>
  <c r="C35" i="7"/>
  <c r="B35" i="7"/>
  <c r="E34" i="7"/>
  <c r="D34" i="7"/>
  <c r="C34" i="7"/>
  <c r="B34" i="7"/>
  <c r="E33" i="7"/>
  <c r="D33" i="7"/>
  <c r="C33" i="7"/>
  <c r="B33" i="7"/>
  <c r="E32" i="7"/>
  <c r="D32" i="7"/>
  <c r="C32" i="7"/>
  <c r="B32" i="7"/>
  <c r="E31" i="7"/>
  <c r="D31" i="7"/>
  <c r="C31" i="7"/>
  <c r="B31" i="7"/>
  <c r="E30" i="7"/>
  <c r="D30" i="7"/>
  <c r="C30" i="7"/>
  <c r="B30" i="7"/>
  <c r="E29" i="7"/>
  <c r="D29" i="7"/>
  <c r="C29" i="7"/>
  <c r="B29" i="7"/>
  <c r="E28" i="7"/>
  <c r="D28" i="7"/>
  <c r="C28" i="7"/>
  <c r="B28" i="7"/>
  <c r="E27" i="7"/>
  <c r="D27" i="7"/>
  <c r="C27" i="7"/>
  <c r="B27" i="7"/>
  <c r="E26" i="7"/>
  <c r="D26" i="7"/>
  <c r="C26" i="7"/>
  <c r="B26" i="7"/>
  <c r="E25" i="7"/>
  <c r="D25" i="7"/>
  <c r="C25" i="7"/>
  <c r="B25" i="7"/>
  <c r="E24" i="7"/>
  <c r="D24" i="7"/>
  <c r="C24" i="7"/>
  <c r="B24" i="7"/>
  <c r="E23" i="7"/>
  <c r="D23" i="7"/>
  <c r="C23" i="7"/>
  <c r="B23" i="7"/>
  <c r="E22" i="7"/>
  <c r="D22" i="7"/>
  <c r="C22" i="7"/>
  <c r="B22" i="7"/>
  <c r="E21" i="7"/>
  <c r="D21" i="7"/>
  <c r="C21" i="7"/>
  <c r="B21" i="7"/>
  <c r="E20" i="7"/>
  <c r="D20" i="7"/>
  <c r="C20" i="7"/>
  <c r="B20" i="7"/>
  <c r="E19" i="7"/>
  <c r="D19" i="7"/>
  <c r="C19" i="7"/>
  <c r="B19" i="7"/>
  <c r="E18" i="7"/>
  <c r="D18" i="7"/>
  <c r="C18" i="7"/>
  <c r="B18" i="7"/>
  <c r="E17" i="7"/>
  <c r="D17" i="7"/>
  <c r="C17" i="7"/>
  <c r="B17" i="7"/>
  <c r="E16" i="7"/>
  <c r="D16" i="7"/>
  <c r="C16" i="7"/>
  <c r="B16" i="7"/>
  <c r="E15" i="7"/>
  <c r="D15" i="7"/>
  <c r="C15" i="7"/>
  <c r="B15" i="7"/>
  <c r="E14" i="7"/>
  <c r="D14" i="7"/>
  <c r="C14" i="7"/>
  <c r="B14" i="7"/>
  <c r="E13" i="7"/>
  <c r="D13" i="7"/>
  <c r="C13" i="7"/>
  <c r="B13" i="7"/>
  <c r="E12" i="7"/>
  <c r="D12" i="7"/>
  <c r="C12" i="7"/>
  <c r="B12" i="7"/>
  <c r="E11" i="7"/>
  <c r="D11" i="7"/>
  <c r="C11" i="7"/>
  <c r="B11" i="7"/>
  <c r="E10" i="7"/>
  <c r="D10" i="7"/>
  <c r="C10" i="7"/>
  <c r="B10" i="7"/>
  <c r="E9" i="7"/>
  <c r="D9" i="7"/>
  <c r="C9" i="7"/>
  <c r="B9" i="7"/>
  <c r="E8" i="7"/>
  <c r="D8" i="7"/>
  <c r="C8" i="7"/>
  <c r="B8" i="7"/>
  <c r="E7" i="7"/>
  <c r="D7" i="7"/>
  <c r="C7" i="7"/>
  <c r="B7" i="7"/>
  <c r="D98" i="7"/>
  <c r="M89" i="1"/>
  <c r="K42" i="7"/>
  <c r="D3" i="1" l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5" i="1"/>
  <c r="D9" i="1"/>
  <c r="D13" i="1"/>
  <c r="D17" i="1"/>
  <c r="D21" i="1"/>
  <c r="D25" i="1"/>
  <c r="D29" i="1"/>
  <c r="D33" i="1"/>
  <c r="D37" i="1"/>
  <c r="D41" i="1"/>
  <c r="D45" i="1"/>
  <c r="D49" i="1"/>
  <c r="D53" i="1"/>
  <c r="D57" i="1"/>
  <c r="D61" i="1"/>
  <c r="D65" i="1"/>
  <c r="D69" i="1"/>
  <c r="D73" i="1"/>
  <c r="D77" i="1"/>
  <c r="D14" i="1"/>
  <c r="D22" i="1"/>
  <c r="D46" i="1"/>
  <c r="D78" i="1"/>
  <c r="D34" i="1"/>
  <c r="D50" i="1"/>
  <c r="D58" i="1"/>
  <c r="D74" i="1"/>
  <c r="D90" i="1"/>
  <c r="D6" i="1"/>
  <c r="D26" i="1"/>
  <c r="D10" i="1"/>
  <c r="D18" i="1"/>
  <c r="D42" i="1"/>
  <c r="D66" i="1"/>
  <c r="D86" i="1"/>
  <c r="D30" i="1"/>
  <c r="D38" i="1"/>
  <c r="D54" i="1"/>
  <c r="D62" i="1"/>
  <c r="D70" i="1"/>
  <c r="D82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81" i="1"/>
  <c r="D85" i="1"/>
  <c r="D89" i="1"/>
  <c r="D2" i="1"/>
  <c r="M36" i="1"/>
  <c r="M44" i="1"/>
  <c r="M52" i="1"/>
  <c r="M76" i="1"/>
  <c r="M3" i="1"/>
  <c r="M11" i="1"/>
  <c r="M19" i="1"/>
  <c r="M27" i="1"/>
  <c r="M35" i="1"/>
  <c r="M43" i="1"/>
  <c r="M51" i="1"/>
  <c r="M59" i="1"/>
  <c r="M64" i="1"/>
  <c r="M80" i="1"/>
  <c r="M4" i="1"/>
  <c r="M12" i="1"/>
  <c r="M60" i="1"/>
  <c r="M8" i="1"/>
  <c r="M16" i="1"/>
  <c r="M24" i="1"/>
  <c r="M32" i="1"/>
  <c r="M40" i="1"/>
  <c r="M48" i="1"/>
  <c r="M56" i="1"/>
  <c r="M68" i="1"/>
  <c r="M84" i="1"/>
  <c r="M20" i="1"/>
  <c r="M28" i="1"/>
  <c r="M7" i="1"/>
  <c r="M15" i="1"/>
  <c r="M23" i="1"/>
  <c r="M31" i="1"/>
  <c r="M39" i="1"/>
  <c r="M47" i="1"/>
  <c r="M55" i="1"/>
  <c r="M72" i="1"/>
  <c r="M88" i="1"/>
  <c r="L131" i="7"/>
  <c r="K137" i="7"/>
  <c r="K136" i="7"/>
  <c r="K89" i="7"/>
  <c r="M63" i="1"/>
  <c r="M67" i="1"/>
  <c r="M71" i="1"/>
  <c r="M75" i="1"/>
  <c r="M79" i="1"/>
  <c r="M83" i="1"/>
  <c r="M87" i="1"/>
  <c r="M91" i="1"/>
  <c r="M2" i="1"/>
  <c r="M6" i="1"/>
  <c r="M10" i="1"/>
  <c r="M14" i="1"/>
  <c r="M18" i="1"/>
  <c r="M22" i="1"/>
  <c r="M26" i="1"/>
  <c r="M30" i="1"/>
  <c r="M34" i="1"/>
  <c r="M38" i="1"/>
  <c r="M42" i="1"/>
  <c r="M46" i="1"/>
  <c r="M50" i="1"/>
  <c r="M54" i="1"/>
  <c r="M58" i="1"/>
  <c r="M62" i="1"/>
  <c r="M66" i="1"/>
  <c r="M70" i="1"/>
  <c r="M74" i="1"/>
  <c r="M78" i="1"/>
  <c r="M82" i="1"/>
  <c r="M86" i="1"/>
  <c r="M90" i="1"/>
  <c r="N88" i="7"/>
  <c r="M5" i="1"/>
  <c r="M9" i="1"/>
  <c r="M13" i="1"/>
  <c r="M17" i="1"/>
  <c r="M21" i="1"/>
  <c r="M25" i="1"/>
  <c r="M29" i="1"/>
  <c r="M33" i="1"/>
  <c r="M37" i="1"/>
  <c r="M41" i="1"/>
  <c r="M45" i="1"/>
  <c r="M49" i="1"/>
  <c r="M53" i="1"/>
  <c r="M57" i="1"/>
  <c r="M61" i="1"/>
  <c r="M65" i="1"/>
  <c r="M69" i="1"/>
  <c r="M73" i="1"/>
  <c r="M77" i="1"/>
  <c r="M81" i="1"/>
  <c r="M85" i="1"/>
  <c r="D51" i="7"/>
</calcChain>
</file>

<file path=xl/sharedStrings.xml><?xml version="1.0" encoding="utf-8"?>
<sst xmlns="http://schemas.openxmlformats.org/spreadsheetml/2006/main" count="1023" uniqueCount="739">
  <si>
    <t>競技者名略称</t>
  </si>
  <si>
    <t>性別</t>
  </si>
  <si>
    <t>学年</t>
  </si>
  <si>
    <t>チーム名</t>
  </si>
  <si>
    <t/>
  </si>
  <si>
    <t>所属コード</t>
  </si>
  <si>
    <t>所属コード名</t>
  </si>
  <si>
    <t>所属コードカナ</t>
  </si>
  <si>
    <t>所属コード略称名</t>
  </si>
  <si>
    <t>所属地コード</t>
  </si>
  <si>
    <t>ｳﾂﾉﾐﾔｼﾘﾂｲﾁｼﾞｮｳﾁｭｳｶﾞｯｺｳ</t>
  </si>
  <si>
    <t>一条中</t>
  </si>
  <si>
    <t>ｳﾂﾉﾐﾔｼﾘﾂﾖｳﾎｸﾁｭｳｶﾞｯｺｳ</t>
  </si>
  <si>
    <t>陽北中</t>
  </si>
  <si>
    <t>ｳﾂﾉﾐﾔｼﾘﾂｱｻﾋﾁｭｳｶﾞｯｺｳ</t>
  </si>
  <si>
    <t>旭中</t>
  </si>
  <si>
    <t>ｳﾂﾉﾐﾔｼﾘﾂﾖｳﾅﾝﾁｭｳｶﾞｯｺｳ</t>
  </si>
  <si>
    <t>陽南中</t>
  </si>
  <si>
    <t>宇都宮市立陽西中学校</t>
  </si>
  <si>
    <t>ｳﾂﾉﾐﾔｼﾘﾂﾖｳｻｲﾁｭｳｶﾞｯｺｳ</t>
  </si>
  <si>
    <t>陽西中</t>
  </si>
  <si>
    <t>宇都宮市立星が丘中学校</t>
  </si>
  <si>
    <t>ｳﾂﾉﾐﾔｼﾘﾂﾎｼｶﾞｵｶﾁｭｳｶﾞｯｺｳ</t>
  </si>
  <si>
    <t>星が丘中</t>
  </si>
  <si>
    <t>宇都宮市立陽東中学校</t>
  </si>
  <si>
    <t>ｳﾂﾉﾐﾔｼﾘﾂﾖｳﾄｳﾁｭｳｶﾞｯｺｳ</t>
  </si>
  <si>
    <t>陽東中</t>
  </si>
  <si>
    <t>宇都宮市立泉が丘中学校</t>
  </si>
  <si>
    <t>ｳﾂﾉﾐﾔｼﾘﾂｲｽﾞﾐｶﾞｵｶﾁｭｳｶﾞｯｺｳ</t>
  </si>
  <si>
    <t>泉が丘中</t>
  </si>
  <si>
    <t>宇都宮市立宮の原中学校</t>
  </si>
  <si>
    <t>ｳﾂﾉﾐﾔｼﾘﾂﾐﾔﾉﾊﾗﾁｭｳｶﾞｯｺｳ</t>
  </si>
  <si>
    <t>宮の原中</t>
  </si>
  <si>
    <t>宇都宮市立清原中学校</t>
  </si>
  <si>
    <t>ｳﾂﾉﾐﾔｼﾘﾂｷﾖﾊﾗﾁｭｳｶﾞｯｺｳ</t>
  </si>
  <si>
    <t>清原中</t>
  </si>
  <si>
    <t>宇都宮市立横川中学校</t>
  </si>
  <si>
    <t>ｳﾂﾉﾐﾔｼﾘﾂﾖｺｶﾜﾁｭｳｶﾞｯｺｳ</t>
  </si>
  <si>
    <t>横川中</t>
  </si>
  <si>
    <t>宇都宮市立瑞穂野中学校</t>
  </si>
  <si>
    <t>ｳﾂﾉﾐﾔｼﾘﾂﾐｽﾞﾎﾉﾁｭｳｶﾞｯｺｳ</t>
  </si>
  <si>
    <t>瑞穂野中</t>
  </si>
  <si>
    <t>宇都宮市立豊郷中学校</t>
  </si>
  <si>
    <t>ｳﾂﾉﾐﾔｼﾘﾂﾄﾖｻﾄﾁｭｳｶﾞｯｺｳ</t>
  </si>
  <si>
    <t>豊郷中</t>
  </si>
  <si>
    <t>宇都宮市立国本中学校</t>
  </si>
  <si>
    <t>ｳﾂﾉﾐﾔｼﾘﾂｸﾆﾓﾄﾁｭｳｶﾞｯｺｳ</t>
  </si>
  <si>
    <t>国本中</t>
  </si>
  <si>
    <t>宇都宮市立城山中学校</t>
  </si>
  <si>
    <t>ｳﾂﾉﾐﾔｼﾘﾂｼﾛﾔﾏﾁｭｳｶﾞｯｺｳ</t>
  </si>
  <si>
    <t>城山中</t>
  </si>
  <si>
    <t>宇都宮市立晃陽中学校</t>
  </si>
  <si>
    <t>ｳﾂﾉﾐﾔｼﾘﾂｺｳﾖｳﾁｭｳｶﾞｯｺｳ</t>
  </si>
  <si>
    <t>晃陽中</t>
  </si>
  <si>
    <t>宇都宮市立姿川中学校</t>
  </si>
  <si>
    <t>ｳﾂﾉﾐﾔｼﾘﾂｽｶﾞﾀｶﾞﾜﾁｭｳｶﾞｯｺｳ</t>
  </si>
  <si>
    <t>姿川中</t>
  </si>
  <si>
    <t>宇都宮市立雀宮中学校</t>
  </si>
  <si>
    <t>ｳﾂﾉﾐﾔｼﾘﾂｽｽﾞﾒﾉﾐﾔﾁｭｳｶﾞｯｺｳ</t>
  </si>
  <si>
    <t>雀宮中</t>
  </si>
  <si>
    <t>宇都宮市立鬼怒中学校</t>
  </si>
  <si>
    <t>ｳﾂﾉﾐﾔｼﾘﾂｷﾇﾁｭｳｶﾞｯｺｳ</t>
  </si>
  <si>
    <t>鬼怒中</t>
  </si>
  <si>
    <t>宇都宮市立宝木中学校</t>
  </si>
  <si>
    <t>ｳﾂﾉﾐﾔｼﾘﾂﾀｶﾗｷﾞﾁｭｳｶﾞｯｺｳ</t>
  </si>
  <si>
    <t>宝木中</t>
  </si>
  <si>
    <t>宇都宮市立若松原中学校</t>
  </si>
  <si>
    <t>ｳﾂﾉﾐﾔｼﾘﾂﾜｶﾏﾂﾊﾗﾁｭｳｶﾞｯｺｳ</t>
  </si>
  <si>
    <t>若松原中</t>
  </si>
  <si>
    <t>ｳﾂﾉﾐﾔｼﾘﾂｶﾐｶﾜﾁﾁｭｳｶﾞｯｺｳ</t>
  </si>
  <si>
    <t>上河内中</t>
  </si>
  <si>
    <t>ｳﾂﾉﾐﾔｼﾘﾂﾌﾙｻﾄﾁｭｳｶﾞｯｺｳ</t>
  </si>
  <si>
    <t>古里中</t>
  </si>
  <si>
    <t>ｳﾂﾉﾐﾔｼﾘﾂﾀﾜﾗﾁｭｳｶﾞｯｺｳ</t>
  </si>
  <si>
    <t>田原中</t>
  </si>
  <si>
    <t>ｳﾂﾉﾐﾔｼﾘﾂｶﾜﾁﾁｭｳｶﾞｯｺｳ</t>
  </si>
  <si>
    <t>河内中</t>
  </si>
  <si>
    <t>上三川町立本郷中学校</t>
  </si>
  <si>
    <t>ｶﾐﾉｶﾜﾁｮｳﾘﾂﾎﾝｺﾞｳﾁｭｳｶﾞｯｺｳ</t>
  </si>
  <si>
    <t>本郷中</t>
  </si>
  <si>
    <t>上三川町立上三川中学校</t>
  </si>
  <si>
    <t>ｶﾐﾉｶﾜﾁｮｳﾘﾂｶﾐﾉｶﾜﾁｭｳｶﾞｯｺｳ</t>
  </si>
  <si>
    <t>上三川中</t>
  </si>
  <si>
    <t>上三川町立明治中学校</t>
  </si>
  <si>
    <t>ｶﾐﾉｶﾜﾁｮｳﾘﾂﾒｲｼﾞﾁｭｳｶﾞｯｺｳ</t>
  </si>
  <si>
    <t>明治中</t>
  </si>
  <si>
    <t>ｻｸｼﾝｶﾞｸｲﾝﾁｭｳﾄｳﾌﾞ</t>
  </si>
  <si>
    <t>鹿沼市立東中学校</t>
  </si>
  <si>
    <t>ｶﾇﾏｼﾘﾂﾋｶﾞｼﾁｭｳｶﾞｯｺｳ</t>
  </si>
  <si>
    <t>鹿沼市立西中学校</t>
  </si>
  <si>
    <t>ｶﾇﾏｼﾘﾂﾆｼﾁｭｳｶﾞｯｺｳ</t>
  </si>
  <si>
    <t>鹿沼市立北中学校</t>
  </si>
  <si>
    <t>ｶﾇﾏｼﾘﾂｷﾀﾁｭｳｶﾞｯｺｳ</t>
  </si>
  <si>
    <t>鹿沼市立北犬飼中学校</t>
  </si>
  <si>
    <t>ｶﾇﾏｼﾘﾂｷﾀｲﾇｶｲﾁｭｳｶﾞｯｺｳ</t>
  </si>
  <si>
    <t>北犬飼中</t>
  </si>
  <si>
    <t>鹿沼市立北押原中学校</t>
  </si>
  <si>
    <t>ｶﾇﾏｼﾘﾂｷﾀｵｼﾊﾗﾁｭｳｶﾞｯｺｳ</t>
  </si>
  <si>
    <t>北押原中</t>
  </si>
  <si>
    <t>鹿沼市立加蘇中学校</t>
  </si>
  <si>
    <t>ｶﾇﾏｼﾘﾂｶｿﾁｭｳｶﾞｯｺｳ</t>
  </si>
  <si>
    <t>加蘇中</t>
  </si>
  <si>
    <t>鹿沼市立板荷中学校</t>
  </si>
  <si>
    <t>ｶﾇﾏｼﾘﾂｲﾀｶﾞﾁｭｳｶﾞｯｺｳ</t>
  </si>
  <si>
    <t>板荷中</t>
  </si>
  <si>
    <t>鹿沼市立南摩中学校</t>
  </si>
  <si>
    <t>ｶﾇﾏｼﾘﾂﾅﾝﾏﾁｭｳｶﾞｯｺｳ</t>
  </si>
  <si>
    <t>南摩中</t>
  </si>
  <si>
    <t>鹿沼市立南押原中学校</t>
  </si>
  <si>
    <t>ｶﾇﾏｼﾘﾂﾐﾅﾐｵｼﾊﾗﾁｭｳｶﾞｯｺｳ</t>
  </si>
  <si>
    <t>南押原中</t>
  </si>
  <si>
    <t>ｶﾇﾏｼﾘﾂｱﾜﾉﾁｭｳｶﾞｯｺｳ</t>
  </si>
  <si>
    <t>粟野中</t>
  </si>
  <si>
    <t>西方中</t>
  </si>
  <si>
    <t>日光市立今市中学校</t>
  </si>
  <si>
    <t>ﾆｯｺｳｼﾘﾂｲﾏｲﾁﾁｭｳｶﾞｯｺｳ</t>
  </si>
  <si>
    <t>今市中</t>
  </si>
  <si>
    <t>日光市立東原中学校</t>
  </si>
  <si>
    <t>ﾆｯｺｳｼﾘﾂﾋｶﾞｼﾊﾗﾁｭｳｶﾞｯｺｳ</t>
  </si>
  <si>
    <t>東原中</t>
  </si>
  <si>
    <t>日光市立落合中学校</t>
  </si>
  <si>
    <t>ﾆｯｺｳｼﾘﾂｵﾁｱｲﾁｭｳｶﾞｯｺｳ</t>
  </si>
  <si>
    <t>落合中</t>
  </si>
  <si>
    <t>日光市立豊岡中学校</t>
  </si>
  <si>
    <t>ﾆｯｺｳｼﾘﾂﾄﾖｵｶﾁｭｳｶﾞｯｺｳ</t>
  </si>
  <si>
    <t>豊岡中</t>
  </si>
  <si>
    <t>日光市立大沢中学校</t>
  </si>
  <si>
    <t>ﾆｯｺｳｼﾘﾂｵｵｻﾜﾁｭｳｶﾞｯｺｳ</t>
  </si>
  <si>
    <t>大沢中</t>
  </si>
  <si>
    <t>ﾆｯｺｳｼﾘﾂｺﾊﾞﾔｼﾁｭｳｶﾞｯｺｳ</t>
  </si>
  <si>
    <t>小林中</t>
  </si>
  <si>
    <t>日光市立日光中学校</t>
  </si>
  <si>
    <t>ﾆｯｺｳｼﾘﾂﾆｯｺｳﾁｭｳｶﾞｯｺｳ</t>
  </si>
  <si>
    <t>日光中</t>
  </si>
  <si>
    <t>日光市立中宮祠中学校</t>
  </si>
  <si>
    <t>ﾆｯｺｳｼﾘﾂﾁｭｳｸﾞｳｼﾁｭｳｶﾞｯｺｳ</t>
  </si>
  <si>
    <t>中宮祠中</t>
  </si>
  <si>
    <t>日光市立東中学校</t>
  </si>
  <si>
    <t>ﾆｯｺｳｼﾘﾂﾋｶﾞｼﾁｭｳｶﾞｯｺｳ</t>
  </si>
  <si>
    <t>ﾆｯｺｳｼﾘﾂﾌｼﾞﾊﾗﾁｭｳｶﾞｯｺｳ</t>
  </si>
  <si>
    <t>藤原中</t>
  </si>
  <si>
    <t>ﾆｯｺｳｼﾘﾂﾐﾖﾘﾁｭｳｶﾞｯｺｳ</t>
  </si>
  <si>
    <t>三依中</t>
  </si>
  <si>
    <t>ﾆｯｺｳｼﾘﾂｸﾘﾔﾏﾁｭｳｶﾞｯｺｳ</t>
  </si>
  <si>
    <t>栗山中</t>
  </si>
  <si>
    <t>ﾆｯｺｳｼﾘﾂﾕﾆｼｶﾞﾜﾁｭｳｶﾞｯｺｳ</t>
  </si>
  <si>
    <t>湯西川中</t>
  </si>
  <si>
    <t>ﾆｯｺｳｼﾘﾂｱｼｵﾁｭｳｶﾞｯｺｳ</t>
  </si>
  <si>
    <t>足尾中</t>
  </si>
  <si>
    <t>ﾓｵｶｼﾘﾂﾓｵｶﾁｭｳｶﾞｯｺｳ</t>
  </si>
  <si>
    <t>真岡中</t>
  </si>
  <si>
    <t>ﾓｵｶｼﾘﾂﾓｵｶﾋｶﾞｼﾁｭｳｶﾞｯｺｳ</t>
  </si>
  <si>
    <t>真岡東中</t>
  </si>
  <si>
    <t>ﾓｵｶｼﾘﾂﾓｵｶﾆｼﾁｭｳｶﾞｯｺｳ</t>
  </si>
  <si>
    <t>真岡西中</t>
  </si>
  <si>
    <t>ﾓｵｶｼﾘﾂｵｵｳﾁﾁｭｳｶﾞｯｺｳ</t>
  </si>
  <si>
    <t>大内中</t>
  </si>
  <si>
    <t>ﾓｵｶｼﾘﾂﾔﾏｻﾞｷﾁｭｳｶﾞｯｺｳ</t>
  </si>
  <si>
    <t>山前中</t>
  </si>
  <si>
    <t>ﾓｵｶｼﾘﾂﾅｶﾑﾗﾁｭｳｶﾞｯｺｳ</t>
  </si>
  <si>
    <t>中村中</t>
  </si>
  <si>
    <t>長沼中</t>
  </si>
  <si>
    <t>久下田中</t>
  </si>
  <si>
    <t>物部中</t>
  </si>
  <si>
    <t>ﾏｼｺﾁｮｳﾘﾂﾀﾉﾁｭｳｶﾞｯｺｳ</t>
  </si>
  <si>
    <t>田野中</t>
  </si>
  <si>
    <t>ﾏｼｺﾁｮｳﾘﾂﾏｼｺﾁｭｳｶﾞｯｺｳ</t>
  </si>
  <si>
    <t>益子中</t>
  </si>
  <si>
    <t>ﾏｼｺﾁｮｳﾘﾂﾅﾅｲﾁｭｳｶﾞｯｺｳ</t>
  </si>
  <si>
    <t>七井中</t>
  </si>
  <si>
    <t>茂木町立茂木中学校</t>
  </si>
  <si>
    <t>ﾓﾃｷﾞﾁｮｳﾘﾂﾓﾃｷﾞﾁｭｳｶﾞｯｺｳ</t>
  </si>
  <si>
    <t>茂木中</t>
  </si>
  <si>
    <t>ｲﾁｶｲﾁｮｳﾘﾂｲﾁｶｲﾁｭｳｶﾞｯｺｳ</t>
  </si>
  <si>
    <t>市貝中</t>
  </si>
  <si>
    <t>ﾊｶﾞﾁｮｳﾘﾂﾊｶﾞﾁｭｳｶﾞｯｺｳ</t>
  </si>
  <si>
    <t>芳賀中</t>
  </si>
  <si>
    <t>都賀中</t>
  </si>
  <si>
    <t>ﾐﾌﾞﾁｮｳﾘﾂﾐﾌﾞﾁｭｳｶﾞｯｺｳ</t>
  </si>
  <si>
    <t>壬生中</t>
  </si>
  <si>
    <t>ﾐﾌﾞﾁｮｳﾘﾂﾐﾅﾐｲﾇｶｲﾁｭｳｶﾞｯｺｳ</t>
  </si>
  <si>
    <t>南犬飼中</t>
  </si>
  <si>
    <t>大平中</t>
  </si>
  <si>
    <t>大平南中</t>
  </si>
  <si>
    <t>野木町立野木中学校</t>
  </si>
  <si>
    <t>ﾉｷﾞﾁｮｳﾘﾂﾉｷﾞﾁｭｳｶﾞｯｺｳ</t>
  </si>
  <si>
    <t>野木中</t>
  </si>
  <si>
    <t>野木町立野木第二中学校</t>
  </si>
  <si>
    <t>ﾉｷﾞﾁｮｳﾘﾂﾉｷﾞﾀﾞｲﾆﾁｭｳｶﾞｯｺｳ</t>
  </si>
  <si>
    <t>野木二中</t>
  </si>
  <si>
    <t>藤岡一中</t>
  </si>
  <si>
    <t>藤岡二中</t>
  </si>
  <si>
    <t>岩舟中</t>
  </si>
  <si>
    <t>小山市立小山中学校</t>
  </si>
  <si>
    <t>ｵﾔﾏｼﾘﾂｵﾔﾏﾁｭｳｶﾞｯｺｳ</t>
  </si>
  <si>
    <t>小山中</t>
  </si>
  <si>
    <t>小山市立小山第二中学校</t>
  </si>
  <si>
    <t>ｵﾔﾏｼﾘﾂｵﾔﾏﾀﾞｲﾆﾁｭｳｶﾞｯｺｳ</t>
  </si>
  <si>
    <t>小山二中</t>
  </si>
  <si>
    <t>小山市立小山第三中学校</t>
  </si>
  <si>
    <t>ｵﾔﾏｼﾘﾂｵﾔﾏﾀﾞｲｻﾝﾁｭｳｶﾞｯｺｳ</t>
  </si>
  <si>
    <t>小山三中</t>
  </si>
  <si>
    <t>小山市立小山城南中学校</t>
  </si>
  <si>
    <t>ｵﾔﾏｼﾘﾂｵﾔﾏｼﾞｮｳﾅﾝﾁｭｳｶﾞｯｺｳ</t>
  </si>
  <si>
    <t>小山城南中</t>
  </si>
  <si>
    <t>小山市立大谷中学校</t>
  </si>
  <si>
    <t>ｵﾔﾏｼﾘﾂｵｵﾔﾁｭｳｶﾞｯｺｳ</t>
  </si>
  <si>
    <t>大谷中</t>
  </si>
  <si>
    <t>小山市立間々田中学校</t>
  </si>
  <si>
    <t>ｵﾔﾏｼﾘﾂﾏﾏﾀﾞﾁｭｳｶﾞｯｺｳ</t>
  </si>
  <si>
    <t>間々田中</t>
  </si>
  <si>
    <t>小山市立乙女中学校</t>
  </si>
  <si>
    <t>ｵﾔﾏｼﾘﾂｵﾄﾒﾁｭｳｶﾞｯｺｳ</t>
  </si>
  <si>
    <t>乙女中</t>
  </si>
  <si>
    <t>小山市立豊田中学校</t>
  </si>
  <si>
    <t>ｵﾔﾏｼﾘﾂﾄﾖﾀﾞﾁｭｳｶﾞｯｺｳ</t>
  </si>
  <si>
    <t>豊田中</t>
  </si>
  <si>
    <t>小山市立美田中学校</t>
  </si>
  <si>
    <t>ｵﾔﾏｼﾘﾂﾐﾀﾁｭｳｶﾞｯｺｳ</t>
  </si>
  <si>
    <t>美田中</t>
  </si>
  <si>
    <t>小山市立桑中学校</t>
  </si>
  <si>
    <t>ｵﾔﾏｼﾘﾂｸﾜﾁｭｳｶﾞｯｺｳ</t>
  </si>
  <si>
    <t>桑中</t>
  </si>
  <si>
    <t>栃木市立栃木東中学校</t>
  </si>
  <si>
    <t>ﾄﾁｷﾞｼﾘﾂﾄﾁｷﾞﾋｶﾞｼﾁｭｳｶﾞｯｺｳ</t>
  </si>
  <si>
    <t>栃木東中</t>
  </si>
  <si>
    <t>栃木市立栃木西中学校</t>
  </si>
  <si>
    <t>ﾄﾁｷﾞｼﾘﾂﾄﾁｷﾞﾆｼﾁｭｳｶﾞｯｺｳ</t>
  </si>
  <si>
    <t>栃木西中</t>
  </si>
  <si>
    <t>栃木市立栃木南中学校</t>
  </si>
  <si>
    <t>ﾄﾁｷﾞｼﾘﾂﾄﾁｷﾞﾐﾅﾐﾁｭｳｶﾞｯｺｳ</t>
  </si>
  <si>
    <t>栃木南中</t>
  </si>
  <si>
    <t>栃木市立東陽中学校</t>
  </si>
  <si>
    <t>ﾄﾁｷﾞｼﾘﾂﾄｳﾖｳﾁｭｳｶﾞｯｺｳ</t>
  </si>
  <si>
    <t>栃木市立皆川中学校</t>
  </si>
  <si>
    <t>皆川中</t>
  </si>
  <si>
    <t>栃木市立吹上中学校</t>
  </si>
  <si>
    <t>ﾄﾁｷﾞｼﾘﾂﾌｷｱｹﾞﾁｭｳｶﾞｯｺｳ</t>
  </si>
  <si>
    <t>吹上中</t>
  </si>
  <si>
    <t>栃木市立寺尾中学校</t>
  </si>
  <si>
    <t>ﾄﾁｷﾞｼﾘﾂﾃﾗｵﾁｭｳｶﾞｯｺｳ</t>
  </si>
  <si>
    <t>寺尾中</t>
  </si>
  <si>
    <t>ｼﾓﾂｹｼﾘﾂﾐﾅﾐｶﾜﾁﾁｭｳｶﾞｯｺｳ</t>
  </si>
  <si>
    <t>南河内中</t>
  </si>
  <si>
    <t>ｼﾓﾂｹｼﾘﾂﾐﾅﾐｶﾜﾁﾀﾞｲﾆﾁｭｳｶﾞｯｺｳ</t>
  </si>
  <si>
    <t>ｼﾓﾂｹｼﾘﾂｲｼﾊﾞｼﾁｭｳｶﾞｯｺｳ</t>
  </si>
  <si>
    <t>石橋中</t>
  </si>
  <si>
    <t>ｼﾓﾂｹｼﾘﾂｺｸﾌﾞﾝｼﾞﾁｭｳｶﾞｯｺｳ</t>
  </si>
  <si>
    <t>国分寺中</t>
  </si>
  <si>
    <t>ｺｸｶﾞｸｲﾝﾀﾞｲｶﾞｸﾄﾁｷﾞﾁｭｳｶﾞｯｺｳ</t>
  </si>
  <si>
    <t>矢板市立矢板中学校</t>
  </si>
  <si>
    <t>ﾔｲﾀｼﾘﾂﾔｲﾀﾁｭｳｶﾞｯｺｳ</t>
  </si>
  <si>
    <t>矢板中</t>
  </si>
  <si>
    <t>矢板市立泉中学校</t>
  </si>
  <si>
    <t>ﾔｲﾀｼﾘﾂｲｽﾞﾐﾁｭｳｶﾞｯｺｳ</t>
  </si>
  <si>
    <t>泉中</t>
  </si>
  <si>
    <t>矢板市立片岡中学校</t>
  </si>
  <si>
    <t>ﾔｲﾀｼﾘﾂｶﾀｵｶﾁｭｳｶﾞｯｺｳ</t>
  </si>
  <si>
    <t>片岡中</t>
  </si>
  <si>
    <t>ｻｸﾗｼﾘﾂｳｼﾞｲｴﾁｭｳｶﾞｯｺｳ</t>
  </si>
  <si>
    <t>氏家中</t>
  </si>
  <si>
    <t>ｻｸﾗｼﾘﾂｷﾂﾚｶﾞﾜﾁｭｳｶﾞｯｺｳ</t>
  </si>
  <si>
    <t>喜連川中</t>
  </si>
  <si>
    <t>ｼｵﾔﾁｮｳﾘﾂｼｵﾔﾁｭｳｶﾞｯｺｳ</t>
  </si>
  <si>
    <t>ﾀｶﾈｻﾞﾜﾁｮｳﾘﾂｱｸﾂﾁｭｳｶﾞｯｺｳ</t>
  </si>
  <si>
    <t>阿久津中</t>
  </si>
  <si>
    <t>ﾀｶﾈｻﾞﾜﾁｮｳﾘﾂｷﾀﾀｶﾈｻﾞﾜﾁｭｳｶﾞｯｺｳ</t>
  </si>
  <si>
    <t>北高根沢中</t>
  </si>
  <si>
    <t>大田原市立大田原中学校</t>
  </si>
  <si>
    <t>ｵｵﾀﾜﾗｼﾘﾂｵｵﾀﾜﾗﾁｭｳｶﾞｯｺｳ</t>
  </si>
  <si>
    <t>大田原中</t>
  </si>
  <si>
    <t>大田原市立若草中学校</t>
  </si>
  <si>
    <t>ｵｵﾀﾜﾗｼﾘﾂﾜｶｸｻﾁｭｳｶﾞｯｺｳ</t>
  </si>
  <si>
    <t>若草中</t>
  </si>
  <si>
    <t>ｵｵﾀﾜﾗｼﾘﾂﾁｶｿﾉﾁｭｳｶﾞｯｺｳ</t>
  </si>
  <si>
    <t>大田原市立金田北中学校</t>
  </si>
  <si>
    <t>ｵｵﾀﾜﾗｼﾘﾂｶﾈﾀﾞｷﾀﾁｭｳｶﾞｯｺｳ</t>
  </si>
  <si>
    <t>金田北中</t>
  </si>
  <si>
    <t>大田原市立金田南中学校</t>
  </si>
  <si>
    <t>ｵｵﾀﾜﾗｼﾘﾂｶﾈﾀﾞﾐﾅﾐﾁｭｳｶﾞｯｺｳ</t>
  </si>
  <si>
    <t>金田南中</t>
  </si>
  <si>
    <t>大田原市立野崎中学校</t>
  </si>
  <si>
    <t>ｵｵﾀﾜﾗｼﾘﾂﾉｻﾞｷﾁｭｳｶﾞｯｺｳ</t>
  </si>
  <si>
    <t>野崎中</t>
  </si>
  <si>
    <t>ｵｵﾀﾜﾗｼﾘﾂﾕﾂﾞｶﾐﾁｭｳｶﾞｯｺｳ</t>
  </si>
  <si>
    <t>湯津上中</t>
  </si>
  <si>
    <t>ｵｵﾀﾜﾗｼﾘﾂｸﾛﾊﾞﾈﾁｭｳｶﾞｯｺｳ</t>
  </si>
  <si>
    <t>黒羽中</t>
  </si>
  <si>
    <t>ﾅｽﾁｮｳﾘﾂﾅｽﾁｭｳｶﾞｯｺｳ</t>
  </si>
  <si>
    <t>那須中</t>
  </si>
  <si>
    <t>那須塩原市立黒磯中学校</t>
  </si>
  <si>
    <t>ﾅｽｼｵﾊﾞﾗｼﾘﾂｸﾛｲｿﾁｭｳｶﾞｯｺｳ</t>
  </si>
  <si>
    <t>黒磯中</t>
  </si>
  <si>
    <t>那須塩原市立黒磯北中学校</t>
  </si>
  <si>
    <t>ﾅｽｼｵﾊﾞﾗｼﾘﾂｸﾛｲｿｷﾀﾁｭｳｶﾞｯｺｳ</t>
  </si>
  <si>
    <t>黒磯北中</t>
  </si>
  <si>
    <t>那須塩原市立厚崎中学校</t>
  </si>
  <si>
    <t>ﾅｽｼｵﾊﾞﾗｼﾘﾂｱﾂｻｷﾁｭｳｶﾞｯｺｳ</t>
  </si>
  <si>
    <t>厚崎中</t>
  </si>
  <si>
    <t>那須塩原市立日新中学校</t>
  </si>
  <si>
    <t>ﾅｽｼｵﾊﾞﾗｼﾘﾂﾆｯｼﾝﾁｭｳｶﾞｯｺｳ</t>
  </si>
  <si>
    <t>日新中</t>
  </si>
  <si>
    <t>那須塩原市立東那須野中学校</t>
  </si>
  <si>
    <t>ﾅｽｼｵﾊﾞﾗｼﾘﾂﾋｶﾞｼﾅｽﾉﾁｭｳｶﾞｯｺｳ</t>
  </si>
  <si>
    <t>東那須野中</t>
  </si>
  <si>
    <t>那須塩原市立高林中学校</t>
  </si>
  <si>
    <t>ﾅｽｼｵﾊﾞﾗｼﾘﾂﾀｶﾊﾞﾔｼﾁｭｳｶﾞｯｺｳ</t>
  </si>
  <si>
    <t>高林中</t>
  </si>
  <si>
    <t>那須塩原市立三島中学校</t>
  </si>
  <si>
    <t>ﾅｽｼｵﾊﾞﾗｼﾘﾂﾐｼﾏﾁｭｳｶﾞｯｺｳ</t>
  </si>
  <si>
    <t>三島中</t>
  </si>
  <si>
    <t>那須塩原市立西那須野中学校</t>
  </si>
  <si>
    <t>ﾅｽｼｵﾊﾞﾗｼﾘﾂﾆｼﾅｽﾉﾁｭｳｶﾞｯｺｳ</t>
  </si>
  <si>
    <t>西那須野中</t>
  </si>
  <si>
    <t>那須塩原市立箒根中学校</t>
  </si>
  <si>
    <t>ﾅｽｼｵﾊﾞﾗｼﾘﾂﾎｳｷﾈﾁｭｳｶﾞｯｺｳ</t>
  </si>
  <si>
    <t>箒根中</t>
  </si>
  <si>
    <t>那須烏山市立烏山中学校</t>
  </si>
  <si>
    <t>ﾅｽｶﾗｽﾔﾏｼﾘﾂｶﾗｽﾔﾏﾁｭｳｶﾞｯｺｳ</t>
  </si>
  <si>
    <t>烏山中</t>
  </si>
  <si>
    <t>ﾅｶｶﾞﾜﾁｮｳﾘﾂﾊﾞﾄｳﾁｭｳｶﾞｯｺｳ</t>
  </si>
  <si>
    <t>馬頭中</t>
  </si>
  <si>
    <t>ﾅｶｶﾞﾜﾁｮｳﾘﾂｵｶﾞﾜﾁｭｳｶﾞｯｺｳ</t>
  </si>
  <si>
    <t>小川中</t>
  </si>
  <si>
    <t>佐野市立城東中学校</t>
  </si>
  <si>
    <t>ｻﾉｼﾘﾂｼﾞｮｳﾄｳﾁｭｳｶﾞｯｺｳ</t>
  </si>
  <si>
    <t>城東中</t>
  </si>
  <si>
    <t>佐野市立西中学校</t>
  </si>
  <si>
    <t>ｻﾉｼﾘﾂﾆｼﾁｭｳｶﾞｯｺｳ</t>
  </si>
  <si>
    <t>佐野市立南中学校</t>
  </si>
  <si>
    <t>ｻﾉｼﾘﾂﾐﾅﾐﾁｭｳｶﾞｯｺｳ</t>
  </si>
  <si>
    <t>佐野市立北中学校</t>
  </si>
  <si>
    <t>ｻﾉｼﾘﾂｷﾀﾁｭｳｶﾞｯｺｳ</t>
  </si>
  <si>
    <t>佐野市立赤見中学校</t>
  </si>
  <si>
    <t>ｻﾉｼﾘﾂｱｶﾐﾁｭｳｶﾞｯｺｳ</t>
  </si>
  <si>
    <t>赤見中</t>
  </si>
  <si>
    <t>ｻﾉｼﾘﾂｸｽﾞｳﾁｭｳｶﾞｯｺｳ</t>
  </si>
  <si>
    <t>葛生中</t>
  </si>
  <si>
    <t>ｻﾉｼﾘﾂﾄｷﾜﾁｭｳｶﾞｯｺｳ</t>
  </si>
  <si>
    <t>常盤中</t>
  </si>
  <si>
    <t>ｻﾉｼﾘﾂﾀﾇﾏﾋｶﾞｼﾁｭｳｶﾞｯｺｳ</t>
  </si>
  <si>
    <t>足利市立第一中学校</t>
  </si>
  <si>
    <t>ｱｼｶｶﾞｼﾘﾂﾀﾞｲｲﾁﾁｭｳｶﾞｯｺｳ</t>
  </si>
  <si>
    <t>足利市立第二中学校</t>
  </si>
  <si>
    <t>ｱｼｶｶﾞｼﾘﾂﾀﾞｲﾆﾁｭｳｶﾞｯｺｳ</t>
  </si>
  <si>
    <t>足利市立第三中学校</t>
  </si>
  <si>
    <t>ｱｼｶｶﾞｼﾘﾂﾀﾞｲｻﾝﾁｭｳｶﾞｯｺｳ</t>
  </si>
  <si>
    <t>足利市立毛野中学校</t>
  </si>
  <si>
    <t>ｱｼｶｶﾞｼﾘﾂｹﾉﾁｭｳｶﾞｯｺｳ</t>
  </si>
  <si>
    <t>毛野中</t>
  </si>
  <si>
    <t>足利市立山辺中学校</t>
  </si>
  <si>
    <t>ｱｼｶｶﾞｼﾘﾂﾔﾏﾍﾞﾁｭｳｶﾞｯｺｳ</t>
  </si>
  <si>
    <t>山辺中</t>
  </si>
  <si>
    <t>足利市立西中学校</t>
  </si>
  <si>
    <t>ｱｼｶｶﾞｼﾘﾂﾆｼﾁｭｳｶﾞｯｺｳ</t>
  </si>
  <si>
    <t>足利市立北中学校</t>
  </si>
  <si>
    <t>ｱｼｶｶﾞｼﾘﾂｷﾀﾁｭｳｶﾞｯｺｳ</t>
  </si>
  <si>
    <t>足利市立富田中学校</t>
  </si>
  <si>
    <t>ｱｼｶｶﾞｼﾘﾂﾄﾐﾀﾁｭｳｶﾞｯｺｳ</t>
  </si>
  <si>
    <t>富田中</t>
  </si>
  <si>
    <t>足利市立協和中学校</t>
  </si>
  <si>
    <t>ｱｼｶｶﾞｼﾘﾂｷｮｳﾜﾁｭｳｶﾞｯｺｳ</t>
  </si>
  <si>
    <t>協和中</t>
  </si>
  <si>
    <t>足利市立愛宕台中学校</t>
  </si>
  <si>
    <t>ｱｼｶｶﾞｼﾘﾂｱﾀｺﾞﾀﾞｲﾁｭｳｶﾞｯｺｳ</t>
  </si>
  <si>
    <t>愛宕台中</t>
  </si>
  <si>
    <t>ｱｼｶｶﾞｼﾘﾂｻｶﾆｼﾁｭｳｶﾞｯｺｳ</t>
  </si>
  <si>
    <t>坂西中</t>
  </si>
  <si>
    <t>中学男子4×100mR</t>
    <rPh sb="0" eb="2">
      <t>チュウガク</t>
    </rPh>
    <rPh sb="2" eb="4">
      <t>ダンシ</t>
    </rPh>
    <phoneticPr fontId="1"/>
  </si>
  <si>
    <t>共通男子4×100mR</t>
    <rPh sb="0" eb="4">
      <t>キョウツウダンシ</t>
    </rPh>
    <phoneticPr fontId="1"/>
  </si>
  <si>
    <t>1年男子4×100mR</t>
    <rPh sb="1" eb="2">
      <t>ネン</t>
    </rPh>
    <rPh sb="2" eb="4">
      <t>ダンシ</t>
    </rPh>
    <phoneticPr fontId="1"/>
  </si>
  <si>
    <t>2年男子4×100mR</t>
    <rPh sb="1" eb="2">
      <t>ネン</t>
    </rPh>
    <rPh sb="2" eb="4">
      <t>ダンシ</t>
    </rPh>
    <phoneticPr fontId="1"/>
  </si>
  <si>
    <t>3年男子4×100mR</t>
    <rPh sb="1" eb="2">
      <t>ネン</t>
    </rPh>
    <rPh sb="2" eb="4">
      <t>ダンシ</t>
    </rPh>
    <phoneticPr fontId="1"/>
  </si>
  <si>
    <t>中学女子4×100mR</t>
    <rPh sb="0" eb="2">
      <t>チュウガク</t>
    </rPh>
    <rPh sb="2" eb="4">
      <t>ジョシ</t>
    </rPh>
    <phoneticPr fontId="1"/>
  </si>
  <si>
    <t>共通女子4×100mR</t>
    <rPh sb="0" eb="2">
      <t>キョウツウ</t>
    </rPh>
    <rPh sb="2" eb="4">
      <t>ジョシ</t>
    </rPh>
    <phoneticPr fontId="1"/>
  </si>
  <si>
    <t>1年女子4×100mR</t>
    <rPh sb="1" eb="2">
      <t>ネン</t>
    </rPh>
    <rPh sb="2" eb="4">
      <t>ジョシ</t>
    </rPh>
    <phoneticPr fontId="1"/>
  </si>
  <si>
    <t>2年女子4×100mR</t>
    <rPh sb="1" eb="2">
      <t>ネン</t>
    </rPh>
    <rPh sb="2" eb="4">
      <t>ジョシ</t>
    </rPh>
    <phoneticPr fontId="1"/>
  </si>
  <si>
    <t>3年女子4×100mR</t>
    <rPh sb="1" eb="2">
      <t>ネン</t>
    </rPh>
    <rPh sb="2" eb="4">
      <t>ジョシ</t>
    </rPh>
    <phoneticPr fontId="1"/>
  </si>
  <si>
    <t>様式１</t>
    <rPh sb="0" eb="2">
      <t>ヨウシキ</t>
    </rPh>
    <phoneticPr fontId="1"/>
  </si>
  <si>
    <t>氏　　　名</t>
    <rPh sb="0" eb="5">
      <t>シメイ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</si>
  <si>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</si>
  <si>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</si>
  <si>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最高記録</t>
    <rPh sb="0" eb="2">
      <t>サイコウ</t>
    </rPh>
    <rPh sb="2" eb="4">
      <t>キロク</t>
    </rPh>
    <phoneticPr fontId="1"/>
  </si>
  <si>
    <t>顧問名</t>
    <rPh sb="0" eb="2">
      <t>コモン</t>
    </rPh>
    <rPh sb="2" eb="3">
      <t>メイ</t>
    </rPh>
    <phoneticPr fontId="1"/>
  </si>
  <si>
    <t>所属番号</t>
    <rPh sb="0" eb="2">
      <t>ショゾク</t>
    </rPh>
    <rPh sb="2" eb="4">
      <t>バンゴウ</t>
    </rPh>
    <phoneticPr fontId="1"/>
  </si>
  <si>
    <t>所属名</t>
    <rPh sb="0" eb="2">
      <t>ショゾク</t>
    </rPh>
    <rPh sb="2" eb="3">
      <t>ナ</t>
    </rPh>
    <phoneticPr fontId="1"/>
  </si>
  <si>
    <t>所  属  長  名</t>
    <rPh sb="0" eb="4">
      <t>ショゾク</t>
    </rPh>
    <rPh sb="6" eb="7">
      <t>チョウ</t>
    </rPh>
    <rPh sb="9" eb="10">
      <t>ナ</t>
    </rPh>
    <phoneticPr fontId="1"/>
  </si>
  <si>
    <t>№</t>
    <phoneticPr fontId="1"/>
  </si>
  <si>
    <t>ﾅﾝﾊﾞｰ</t>
    <phoneticPr fontId="1"/>
  </si>
  <si>
    <t>種　目</t>
    <rPh sb="0" eb="1">
      <t>シュモク</t>
    </rPh>
    <rPh sb="2" eb="3">
      <t>メ</t>
    </rPh>
    <phoneticPr fontId="1"/>
  </si>
  <si>
    <t>㊞</t>
    <phoneticPr fontId="1"/>
  </si>
  <si>
    <t>校長名</t>
    <rPh sb="0" eb="2">
      <t>コウチョウ</t>
    </rPh>
    <rPh sb="2" eb="3">
      <t>メイ</t>
    </rPh>
    <phoneticPr fontId="1"/>
  </si>
  <si>
    <t>Ｎｏ．１</t>
    <phoneticPr fontId="1"/>
  </si>
  <si>
    <t>Ｎｏ．２</t>
    <phoneticPr fontId="1"/>
  </si>
  <si>
    <t>　上記の者は、本校在学の生徒で、表記の大会に出場することを認め参加申込をいたします。</t>
    <rPh sb="1" eb="3">
      <t>ジョウキ</t>
    </rPh>
    <rPh sb="4" eb="5">
      <t>モノ</t>
    </rPh>
    <rPh sb="7" eb="9">
      <t>ホンコウ</t>
    </rPh>
    <rPh sb="9" eb="11">
      <t>ザイガク</t>
    </rPh>
    <rPh sb="12" eb="14">
      <t>セイト</t>
    </rPh>
    <rPh sb="16" eb="18">
      <t>ヒョウキ</t>
    </rPh>
    <rPh sb="19" eb="21">
      <t>タイカイ</t>
    </rPh>
    <rPh sb="22" eb="24">
      <t>シュツジョウ</t>
    </rPh>
    <rPh sb="29" eb="30">
      <t>ミト</t>
    </rPh>
    <rPh sb="31" eb="33">
      <t>サンカ</t>
    </rPh>
    <rPh sb="33" eb="35">
      <t>モウシコミ</t>
    </rPh>
    <phoneticPr fontId="1"/>
  </si>
  <si>
    <t>　　なお、本大会のプログラム及び報道発表並びにホームページ、記録速報、記録集、会報における氏名・学校名・学年・写真等の</t>
    <rPh sb="5" eb="8">
      <t>ホンタイカイ</t>
    </rPh>
    <rPh sb="14" eb="15">
      <t>オヨ</t>
    </rPh>
    <rPh sb="16" eb="18">
      <t>ホウドウ</t>
    </rPh>
    <rPh sb="18" eb="20">
      <t>ハッピョウ</t>
    </rPh>
    <rPh sb="20" eb="21">
      <t>ナラ</t>
    </rPh>
    <rPh sb="30" eb="32">
      <t>キロク</t>
    </rPh>
    <rPh sb="32" eb="34">
      <t>ソクホウ</t>
    </rPh>
    <rPh sb="35" eb="38">
      <t>キロクシュウ</t>
    </rPh>
    <rPh sb="39" eb="41">
      <t>カイホウ</t>
    </rPh>
    <rPh sb="45" eb="47">
      <t>シメイ</t>
    </rPh>
    <rPh sb="48" eb="50">
      <t>ガッコウ</t>
    </rPh>
    <rPh sb="50" eb="51">
      <t>ナ</t>
    </rPh>
    <rPh sb="52" eb="54">
      <t>ガクネン</t>
    </rPh>
    <rPh sb="55" eb="57">
      <t>シャシン</t>
    </rPh>
    <rPh sb="57" eb="58">
      <t>トウ</t>
    </rPh>
    <phoneticPr fontId="1"/>
  </si>
  <si>
    <t>　個人情報の掲載については、本人及び保護者の同意を得ています。</t>
    <rPh sb="14" eb="16">
      <t>ホンニン</t>
    </rPh>
    <rPh sb="16" eb="17">
      <t>オヨ</t>
    </rPh>
    <rPh sb="18" eb="21">
      <t>ホゴシャ</t>
    </rPh>
    <rPh sb="22" eb="24">
      <t>ドウイ</t>
    </rPh>
    <rPh sb="25" eb="26">
      <t>エ</t>
    </rPh>
    <phoneticPr fontId="1"/>
  </si>
  <si>
    <t>中学校体育連盟陸上競技専門部長　様</t>
    <rPh sb="0" eb="3">
      <t>チュウガッコウ</t>
    </rPh>
    <rPh sb="3" eb="5">
      <t>タイイク</t>
    </rPh>
    <rPh sb="5" eb="7">
      <t>レンメイ</t>
    </rPh>
    <rPh sb="7" eb="9">
      <t>リクジョウ</t>
    </rPh>
    <rPh sb="9" eb="11">
      <t>キョウギ</t>
    </rPh>
    <rPh sb="11" eb="13">
      <t>センモン</t>
    </rPh>
    <rPh sb="13" eb="15">
      <t>ブチョウ</t>
    </rPh>
    <rPh sb="16" eb="17">
      <t>サマ</t>
    </rPh>
    <phoneticPr fontId="1"/>
  </si>
  <si>
    <t>栃木県</t>
  </si>
  <si>
    <t>中　体　連</t>
    <phoneticPr fontId="1"/>
  </si>
  <si>
    <t>ﾌﾘｶﾞﾅ</t>
    <phoneticPr fontId="1"/>
  </si>
  <si>
    <t>Ｎｏ．３</t>
    <phoneticPr fontId="1"/>
  </si>
  <si>
    <t>No.</t>
    <phoneticPr fontId="1"/>
  </si>
  <si>
    <t>ナンバーカード</t>
    <phoneticPr fontId="1"/>
  </si>
  <si>
    <t>選手名</t>
    <rPh sb="0" eb="3">
      <t>センシュメイ</t>
    </rPh>
    <phoneticPr fontId="1"/>
  </si>
  <si>
    <t>No.</t>
    <phoneticPr fontId="1"/>
  </si>
  <si>
    <t>リレー種目名</t>
    <rPh sb="3" eb="5">
      <t>シュモク</t>
    </rPh>
    <rPh sb="5" eb="6">
      <t>メイ</t>
    </rPh>
    <phoneticPr fontId="1"/>
  </si>
  <si>
    <t>空欄／チーム名</t>
    <rPh sb="0" eb="2">
      <t>クウラン</t>
    </rPh>
    <rPh sb="6" eb="7">
      <t>メイ</t>
    </rPh>
    <phoneticPr fontId="1"/>
  </si>
  <si>
    <t>選手No.</t>
    <rPh sb="0" eb="2">
      <t>センシュ</t>
    </rPh>
    <phoneticPr fontId="1"/>
  </si>
  <si>
    <t>ナンバーカード</t>
    <phoneticPr fontId="1"/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</si>
  <si>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</si>
  <si>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</si>
  <si>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</si>
  <si>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</si>
  <si>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</si>
  <si>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</si>
  <si>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最高記録</t>
    <rPh sb="0" eb="2">
      <t>サイコウ</t>
    </rPh>
    <phoneticPr fontId="1"/>
  </si>
  <si>
    <t>基本情報</t>
    <rPh sb="0" eb="2">
      <t>キホン</t>
    </rPh>
    <rPh sb="2" eb="4">
      <t>ジョウホウ</t>
    </rPh>
    <phoneticPr fontId="3"/>
  </si>
  <si>
    <t>No.</t>
  </si>
  <si>
    <t>ナンバーカード</t>
  </si>
  <si>
    <t>ﾌﾘｶﾞﾅ</t>
  </si>
  <si>
    <t>▼入力例</t>
    <rPh sb="1" eb="3">
      <t>ニュウリョク</t>
    </rPh>
    <rPh sb="3" eb="4">
      <t>レイ</t>
    </rPh>
    <phoneticPr fontId="3"/>
  </si>
  <si>
    <t>ﾄﾁｷﾞ　ﾀﾛｳ</t>
    <phoneticPr fontId="3"/>
  </si>
  <si>
    <t>栃木　太郎</t>
    <rPh sb="0" eb="2">
      <t>トチギ</t>
    </rPh>
    <rPh sb="3" eb="5">
      <t>タロウ</t>
    </rPh>
    <phoneticPr fontId="3"/>
  </si>
  <si>
    <t>男</t>
    <rPh sb="0" eb="1">
      <t>オトコ</t>
    </rPh>
    <phoneticPr fontId="1"/>
  </si>
  <si>
    <t>参加申込書</t>
    <rPh sb="0" eb="2">
      <t>サンカ</t>
    </rPh>
    <rPh sb="2" eb="5">
      <t>モウシコミショ</t>
    </rPh>
    <phoneticPr fontId="1"/>
  </si>
  <si>
    <t>競技会名</t>
    <rPh sb="0" eb="3">
      <t>キョウギカイ</t>
    </rPh>
    <rPh sb="3" eb="4">
      <t>メイ</t>
    </rPh>
    <phoneticPr fontId="1"/>
  </si>
  <si>
    <t>全日本中学校通信陸上競技大会栃木県大会</t>
    <rPh sb="0" eb="3">
      <t>ゼンニホン</t>
    </rPh>
    <rPh sb="3" eb="6">
      <t>チュウガッコウ</t>
    </rPh>
    <rPh sb="6" eb="8">
      <t>ツウシン</t>
    </rPh>
    <rPh sb="8" eb="10">
      <t>リクジョウ</t>
    </rPh>
    <rPh sb="10" eb="12">
      <t>キョウギ</t>
    </rPh>
    <rPh sb="12" eb="14">
      <t>タイカイ</t>
    </rPh>
    <rPh sb="14" eb="17">
      <t>トチギケン</t>
    </rPh>
    <rPh sb="17" eb="19">
      <t>タイカイ</t>
    </rPh>
    <phoneticPr fontId="1"/>
  </si>
  <si>
    <t>学校コード</t>
    <rPh sb="0" eb="2">
      <t>ガッコウ</t>
    </rPh>
    <phoneticPr fontId="1"/>
  </si>
  <si>
    <t>データ1コード</t>
  </si>
  <si>
    <t>個人種目名</t>
    <rPh sb="0" eb="2">
      <t>コジン</t>
    </rPh>
    <rPh sb="2" eb="4">
      <t>シュモク</t>
    </rPh>
    <rPh sb="4" eb="5">
      <t>メイ</t>
    </rPh>
    <phoneticPr fontId="1"/>
  </si>
  <si>
    <t>リレー</t>
    <phoneticPr fontId="1"/>
  </si>
  <si>
    <t>リレー</t>
    <phoneticPr fontId="1"/>
  </si>
  <si>
    <t>県通信</t>
    <rPh sb="0" eb="1">
      <t>ケン</t>
    </rPh>
    <rPh sb="1" eb="3">
      <t>ツウシン</t>
    </rPh>
    <phoneticPr fontId="1"/>
  </si>
  <si>
    <t>リレー</t>
    <phoneticPr fontId="1"/>
  </si>
  <si>
    <t>個人種目</t>
    <rPh sb="0" eb="2">
      <t>コジン</t>
    </rPh>
    <rPh sb="2" eb="4">
      <t>シュモク</t>
    </rPh>
    <phoneticPr fontId="1"/>
  </si>
  <si>
    <t>リレー種目</t>
    <rPh sb="3" eb="5">
      <t>シュモク</t>
    </rPh>
    <phoneticPr fontId="1"/>
  </si>
  <si>
    <t>競技会</t>
    <rPh sb="0" eb="2">
      <t>キョウギ</t>
    </rPh>
    <rPh sb="2" eb="3">
      <t>カイ</t>
    </rPh>
    <phoneticPr fontId="1"/>
  </si>
  <si>
    <t>登録選手</t>
    <rPh sb="0" eb="2">
      <t>トウロク</t>
    </rPh>
    <rPh sb="2" eb="4">
      <t>センシュ</t>
    </rPh>
    <phoneticPr fontId="1"/>
  </si>
  <si>
    <t>中学男子3000m</t>
  </si>
  <si>
    <t>中学男子110mH</t>
  </si>
  <si>
    <t>中学女子100mH</t>
  </si>
  <si>
    <t>中学男子100m</t>
  </si>
  <si>
    <t>中学男子200m</t>
  </si>
  <si>
    <t>中学男子400m</t>
  </si>
  <si>
    <t>中学男子800m</t>
  </si>
  <si>
    <t>中学男子1500m</t>
  </si>
  <si>
    <t>中学男子走高跳</t>
  </si>
  <si>
    <t>中学男子棒高跳</t>
  </si>
  <si>
    <t>中学男子走幅跳</t>
  </si>
  <si>
    <t>中学男子砲丸投</t>
  </si>
  <si>
    <t>中学男子四種競技</t>
  </si>
  <si>
    <t>中学女子100m</t>
  </si>
  <si>
    <t>中学女子200m</t>
  </si>
  <si>
    <t>中学女子400m</t>
  </si>
  <si>
    <t>中学女子800m</t>
  </si>
  <si>
    <t>中学女子1500m</t>
  </si>
  <si>
    <t>中学女子3000m</t>
  </si>
  <si>
    <t>中学女子走高跳</t>
  </si>
  <si>
    <t>中学女子棒高跳</t>
  </si>
  <si>
    <t>中学女子走幅跳</t>
  </si>
  <si>
    <t>中学女子砲丸投</t>
  </si>
  <si>
    <t>中学女子四種競技</t>
  </si>
  <si>
    <t>共通男子100m</t>
  </si>
  <si>
    <t>共通男子200m</t>
  </si>
  <si>
    <t>共通男子400m</t>
  </si>
  <si>
    <t>共通男子800m</t>
  </si>
  <si>
    <t>共通男子1500m</t>
  </si>
  <si>
    <t>共通男子3000m</t>
  </si>
  <si>
    <t>共通男子110mH</t>
  </si>
  <si>
    <t>共通男子走高跳</t>
  </si>
  <si>
    <t>共通男子棒高跳</t>
  </si>
  <si>
    <t>共通男子走幅跳</t>
  </si>
  <si>
    <t>共通男子砲丸投</t>
  </si>
  <si>
    <t>共通男子円盤投</t>
  </si>
  <si>
    <t>共通男子ｼﾞｬﾍﾞﾘｯｸｽﾛｰ</t>
  </si>
  <si>
    <t>共通男子四種競技</t>
  </si>
  <si>
    <t>共通女子100m</t>
  </si>
  <si>
    <t>共通女子200m</t>
  </si>
  <si>
    <t>共通女子800m</t>
  </si>
  <si>
    <t>共通女子1500m</t>
  </si>
  <si>
    <t>共通女子100mH</t>
  </si>
  <si>
    <t>共通女子走高跳</t>
  </si>
  <si>
    <t>共通女子棒高跳</t>
  </si>
  <si>
    <t>共通女子走幅跳</t>
  </si>
  <si>
    <t>共通女子砲丸投</t>
  </si>
  <si>
    <t>共通女子円盤投</t>
  </si>
  <si>
    <t>共通女子ｼﾞｬﾍﾞﾘｯｸｽﾛｰ</t>
  </si>
  <si>
    <t>共通女子四種競技</t>
  </si>
  <si>
    <t>1年男子100m</t>
  </si>
  <si>
    <t>1年男子200m</t>
  </si>
  <si>
    <t>1年男子800m</t>
  </si>
  <si>
    <t>1年男子1500m</t>
  </si>
  <si>
    <t>1年男子3000m</t>
  </si>
  <si>
    <t>1年男子110mH</t>
  </si>
  <si>
    <t>1年男子走高跳</t>
  </si>
  <si>
    <t>1年男子棒高跳</t>
  </si>
  <si>
    <t>1年男子走幅跳</t>
  </si>
  <si>
    <t>1年男子砲丸投</t>
  </si>
  <si>
    <t>1年女子100m</t>
  </si>
  <si>
    <t>1年女子200m</t>
  </si>
  <si>
    <t>1年女子800m</t>
  </si>
  <si>
    <t>1年女子1500m</t>
  </si>
  <si>
    <t>1年女子100mH</t>
  </si>
  <si>
    <t>1年女子走高跳</t>
  </si>
  <si>
    <t>1年女子走幅跳</t>
  </si>
  <si>
    <t>1年女子砲丸投</t>
  </si>
  <si>
    <t>2年男子100m</t>
  </si>
  <si>
    <t>2年男子200m</t>
  </si>
  <si>
    <t>2年男子400m</t>
  </si>
  <si>
    <t>2年男子800m</t>
  </si>
  <si>
    <t>2年男子1500m</t>
  </si>
  <si>
    <t>2年男子3000m</t>
  </si>
  <si>
    <t>2年男子110mH</t>
  </si>
  <si>
    <t>2年男子走高跳</t>
  </si>
  <si>
    <t>2年男子棒高跳</t>
  </si>
  <si>
    <t>2年男子走幅跳</t>
  </si>
  <si>
    <t>2年男子砲丸投</t>
  </si>
  <si>
    <t>2年女子100m</t>
  </si>
  <si>
    <t>2年女子200m</t>
  </si>
  <si>
    <t>2年女子800m</t>
  </si>
  <si>
    <t>2年女子1500m</t>
  </si>
  <si>
    <t>2年女子100mH</t>
  </si>
  <si>
    <t>2年女子走高跳</t>
  </si>
  <si>
    <t>2年女子走幅跳</t>
  </si>
  <si>
    <t>2年女子砲丸投</t>
  </si>
  <si>
    <t>3年男子100m</t>
  </si>
  <si>
    <t>3年男子200m</t>
  </si>
  <si>
    <t>3年男子400m</t>
  </si>
  <si>
    <t>3年男子800m</t>
  </si>
  <si>
    <t>3年男子1500m</t>
  </si>
  <si>
    <t>3年男子3000m</t>
  </si>
  <si>
    <t>3年男子110mH</t>
  </si>
  <si>
    <t>3年男子走高跳</t>
  </si>
  <si>
    <t>3年男子棒高跳</t>
  </si>
  <si>
    <t>3年男子走幅跳</t>
  </si>
  <si>
    <t>3年男子砲丸投</t>
  </si>
  <si>
    <t>3年女子100m</t>
  </si>
  <si>
    <t>3年女子200m</t>
  </si>
  <si>
    <t>3年女子800m</t>
  </si>
  <si>
    <t>3年女子1500m</t>
  </si>
  <si>
    <t>3年女子3000m</t>
  </si>
  <si>
    <t>3年女子100mH</t>
  </si>
  <si>
    <t>3年女子走高跳</t>
  </si>
  <si>
    <t>3年女子走幅跳</t>
  </si>
  <si>
    <t>3年女子砲丸投</t>
  </si>
  <si>
    <t>データ2コード</t>
  </si>
  <si>
    <t>参加競技-競技コード1</t>
  </si>
  <si>
    <t>参加競技-自己記録1</t>
  </si>
  <si>
    <t>参加競技-オープン参加FLG1</t>
  </si>
  <si>
    <t>参加競技-記録FLG1</t>
  </si>
  <si>
    <t>参加競技-競技コード2</t>
  </si>
  <si>
    <t>参加競技-自己記録2</t>
  </si>
  <si>
    <t>参加競技-オープン参加FLG2</t>
  </si>
  <si>
    <t>参加競技-記録FLG2</t>
  </si>
  <si>
    <t>参加競技-競技コード3</t>
  </si>
  <si>
    <t>参加競技-自己記録3</t>
  </si>
  <si>
    <t>参加競技-オープン参加FLG3</t>
  </si>
  <si>
    <t>参加競技-記録FLG3</t>
  </si>
  <si>
    <t>参加競技-競技コード4</t>
  </si>
  <si>
    <t>参加競技-自己記録4</t>
  </si>
  <si>
    <t>参加競技-オープン参加FLG4</t>
  </si>
  <si>
    <t>参加競技-記録FLG4</t>
  </si>
  <si>
    <t>競技者NO</t>
  </si>
  <si>
    <t>所属コード1</t>
  </si>
  <si>
    <t>所属コード2</t>
  </si>
  <si>
    <t>ナンバー</t>
  </si>
  <si>
    <t>ナンバー2</t>
  </si>
  <si>
    <t>競技者名</t>
  </si>
  <si>
    <t>競技者名カナ</t>
  </si>
  <si>
    <t>生年</t>
  </si>
  <si>
    <t>月日</t>
  </si>
  <si>
    <t>個人所属地名</t>
  </si>
  <si>
    <t>陸連コード</t>
  </si>
  <si>
    <t>チームNO</t>
  </si>
  <si>
    <t>チーム名略称</t>
  </si>
  <si>
    <t>チーム正式名称</t>
  </si>
  <si>
    <t>ID</t>
  </si>
  <si>
    <t>参加競技-競技コード</t>
  </si>
  <si>
    <t>参加競技-自己記録</t>
  </si>
  <si>
    <t>参加競技-オープン参加FLG</t>
  </si>
  <si>
    <t>参加競技-記録FLG</t>
  </si>
  <si>
    <t>選手1</t>
    <rPh sb="0" eb="2">
      <t>センシュ</t>
    </rPh>
    <phoneticPr fontId="1"/>
  </si>
  <si>
    <t>選手2</t>
    <rPh sb="0" eb="2">
      <t>センシュ</t>
    </rPh>
    <phoneticPr fontId="1"/>
  </si>
  <si>
    <t>選手3</t>
    <rPh sb="0" eb="2">
      <t>センシュ</t>
    </rPh>
    <phoneticPr fontId="1"/>
  </si>
  <si>
    <t>選手4</t>
    <rPh sb="0" eb="2">
      <t>センシュ</t>
    </rPh>
    <phoneticPr fontId="1"/>
  </si>
  <si>
    <t>選手5</t>
    <rPh sb="0" eb="2">
      <t>センシュ</t>
    </rPh>
    <phoneticPr fontId="1"/>
  </si>
  <si>
    <t>選手6</t>
    <rPh sb="0" eb="2">
      <t>センシュ</t>
    </rPh>
    <phoneticPr fontId="1"/>
  </si>
  <si>
    <t>令和3年度</t>
    <rPh sb="0" eb="2">
      <t>レイワ</t>
    </rPh>
    <rPh sb="3" eb="5">
      <t>ネンド</t>
    </rPh>
    <phoneticPr fontId="1"/>
  </si>
  <si>
    <t>宇都宮市立一条中学校</t>
  </si>
  <si>
    <t>宇　河</t>
  </si>
  <si>
    <t>宇都宮市立陽北中学校</t>
  </si>
  <si>
    <t>宇都宮市立旭中学校</t>
  </si>
  <si>
    <t>宇都宮市立陽南中学校</t>
  </si>
  <si>
    <t>宇都宮市立上河内中学校</t>
  </si>
  <si>
    <t>宇都宮市立古里中学校</t>
  </si>
  <si>
    <t>宇都宮市立田原中学校</t>
  </si>
  <si>
    <t>宇都宮市立河内中学校</t>
  </si>
  <si>
    <t>宇都宮大学共同教育学部附属中学校</t>
  </si>
  <si>
    <t>ｳﾂﾉﾐﾔﾀﾞｲｶﾞｸｷｮｳﾄﾞｳｷｮｳｲｸｶﾞｸﾌﾞﾌｿﾞｸﾁｭｳｶﾞｯｺｳ</t>
  </si>
  <si>
    <t>宇大附属中</t>
  </si>
  <si>
    <t>作新学院中等部</t>
  </si>
  <si>
    <t>作新中</t>
  </si>
  <si>
    <t>宇都宮短期大学附属中学校</t>
  </si>
  <si>
    <t>ｳﾂﾉﾐﾔﾀﾝｷﾀﾞｲｶﾞｸﾌｿﾞｸﾁｭｳｶﾞｯｺｳ</t>
  </si>
  <si>
    <t>宇短大附中</t>
  </si>
  <si>
    <t>宇都宮海星女子学院中学校</t>
  </si>
  <si>
    <t>ｳﾂﾉﾐﾔｶｲｾｲｼﾞｮｼｶﾞｸｲﾝﾁｭｳｶﾞｯｺｳ</t>
  </si>
  <si>
    <t>海星女中</t>
  </si>
  <si>
    <t>鹿沼東中</t>
  </si>
  <si>
    <t>鹿　沼</t>
  </si>
  <si>
    <t>鹿沼西中</t>
  </si>
  <si>
    <t>鹿沼北中</t>
  </si>
  <si>
    <t>鹿沼市立粟野中学校</t>
  </si>
  <si>
    <t>栃木市立西方中学校</t>
  </si>
  <si>
    <t>ﾄﾁｷﾞｼﾘﾂﾆｼｶﾀﾁｭｳｶﾞｯｺｳ</t>
  </si>
  <si>
    <t>下都賀</t>
  </si>
  <si>
    <t>日　光</t>
  </si>
  <si>
    <t>日光市立小林中学校</t>
  </si>
  <si>
    <t>日光東中</t>
  </si>
  <si>
    <t>日光市立小来川小中学校</t>
  </si>
  <si>
    <t>ﾆｯｺｳｼﾘﾂｵｺﾛｶﾞﾜｼｮｳﾁｭｳｶﾞｯｺｳ</t>
  </si>
  <si>
    <t>小来川小中</t>
  </si>
  <si>
    <t>日光市立藤原中学校</t>
  </si>
  <si>
    <t>日光市立三依中学校</t>
  </si>
  <si>
    <t>日光市立栗山中学校</t>
  </si>
  <si>
    <t>日光市立湯西川中学校</t>
  </si>
  <si>
    <t>日光市立足尾中学校</t>
  </si>
  <si>
    <t>真岡市立真岡中学校</t>
  </si>
  <si>
    <t>芳　賀</t>
  </si>
  <si>
    <t>真岡市立真岡東中学校</t>
  </si>
  <si>
    <t>真岡市立真岡西中学校</t>
  </si>
  <si>
    <t>真岡市立大内中学校</t>
  </si>
  <si>
    <t>真岡市立山前中学校</t>
  </si>
  <si>
    <t>真岡市立中村中学校</t>
  </si>
  <si>
    <t>真岡市立長沼中学校</t>
  </si>
  <si>
    <t>ﾓｵｶｼﾘﾂﾅｶﾞﾇﾏﾁｭｳｶﾞｯｺｳ</t>
  </si>
  <si>
    <t>真岡市立久下田中学校</t>
  </si>
  <si>
    <t>ﾓｵｶｼﾘﾂｸｹﾞﾀﾁｭｳｶﾞｯｺｳ</t>
  </si>
  <si>
    <t>真岡市立物部中学校</t>
  </si>
  <si>
    <t>ﾓｵｶｼﾘﾂﾓﾉﾍﾞﾁｭｳｶﾞｯｺｳ</t>
  </si>
  <si>
    <t>益子町立田野中学校</t>
  </si>
  <si>
    <t>益子町立益子中学校</t>
  </si>
  <si>
    <t>益子町立七井中学校</t>
  </si>
  <si>
    <t>市貝町立市貝中学校</t>
  </si>
  <si>
    <t>芳賀町立芳賀中学校</t>
  </si>
  <si>
    <t>栃木市立都賀中学校</t>
  </si>
  <si>
    <t>ﾄﾁｷﾞｼﾘﾂﾂｶﾞﾁｭｳｶﾞｯｺｳ</t>
  </si>
  <si>
    <t>壬生町立壬生中学校</t>
  </si>
  <si>
    <t>壬生町立南犬飼中学校</t>
  </si>
  <si>
    <t>栃木市立大平中学校</t>
  </si>
  <si>
    <t>ﾄﾁｷﾞｼﾘﾂｵｵﾋﾗﾁｭｳｶﾞｯｺｳ</t>
  </si>
  <si>
    <t>栃木市立大平南中学校</t>
  </si>
  <si>
    <t>ﾄﾁｷﾞｼﾘﾂｵｵﾋﾗﾐﾅﾐﾁｭｳｶﾞｯｺｳ</t>
  </si>
  <si>
    <t>栃木市立藤岡第一中学校</t>
  </si>
  <si>
    <t>ﾄﾁｷﾞｼﾘﾂﾌｼﾞｵｶﾀﾞｲｲﾁﾁｭｳｶﾞｯｺｳ</t>
  </si>
  <si>
    <t>栃木市立藤岡第二中学校</t>
  </si>
  <si>
    <t>ﾄﾁｷﾞｼﾘﾂﾌｼﾞｵｶﾀﾞｲﾆﾁｭｳｶﾞｯｺｳ</t>
  </si>
  <si>
    <t>栃木市立岩舟中学校</t>
  </si>
  <si>
    <t>ﾄﾁｷﾞｼﾘﾂｲﾜﾌﾈﾁｭｳｶﾞｯｺｳ</t>
  </si>
  <si>
    <t>小山市立絹義務教育学校</t>
  </si>
  <si>
    <t>ｵﾔﾏｼﾘﾂｷﾇｷﾞﾑｷｮｳｲｸｶﾞｯｺｳ</t>
  </si>
  <si>
    <t>絹義務教育</t>
  </si>
  <si>
    <t>栃木東陽中</t>
  </si>
  <si>
    <t>ﾄﾁｷﾞｼﾘﾂﾐﾅｶﾞﾜﾁｭｳｶﾞｯｺｳ</t>
  </si>
  <si>
    <t>下野市立南河内中学校</t>
  </si>
  <si>
    <t>下野市立南河内第二中学校</t>
  </si>
  <si>
    <t>南河内二中</t>
  </si>
  <si>
    <t>下野市立石橋中学校</t>
  </si>
  <si>
    <t>下野市立国分寺中学校</t>
  </si>
  <si>
    <t>國學院大学栃木中学校</t>
  </si>
  <si>
    <t>國學院栃木中</t>
  </si>
  <si>
    <t>塩　谷</t>
  </si>
  <si>
    <t>さくら市立氏家中学校</t>
  </si>
  <si>
    <t>さくら市立喜連川中学校</t>
  </si>
  <si>
    <t>塩谷町立塩谷中学校</t>
  </si>
  <si>
    <t>塩谷中</t>
  </si>
  <si>
    <t>高根沢町立阿久津中学校</t>
  </si>
  <si>
    <t>高根沢町立北高根沢中学校</t>
  </si>
  <si>
    <t>那　須</t>
  </si>
  <si>
    <t>大田原市立親園中学校</t>
  </si>
  <si>
    <t>親園中</t>
  </si>
  <si>
    <t>大田原市立湯津上中学校</t>
  </si>
  <si>
    <t>大田原市立黒羽中学校</t>
  </si>
  <si>
    <t>幸福の科学学園中学校</t>
  </si>
  <si>
    <t>ｺｳﾌｸﾉｶｶﾞｸｶﾞｸｴﾝﾁｭｳｶﾞｯｺｳ</t>
  </si>
  <si>
    <t>幸福の科学中</t>
  </si>
  <si>
    <t>那須町立那須中学校</t>
  </si>
  <si>
    <t>那須町立那須中央中学校</t>
  </si>
  <si>
    <t>ﾅｽﾁｮｳﾘﾂﾅｽﾁｭｳｵｳﾁｭｳｶﾞｯｺｳ</t>
  </si>
  <si>
    <t>那須中央中</t>
  </si>
  <si>
    <t>那須塩原市立塩原小中学校</t>
  </si>
  <si>
    <t>ﾅｽｼｵﾊﾞﾗｼﾘﾂｼｵﾊﾞﾗｼｮｳﾁｭｳｶﾞｯｺｳ</t>
  </si>
  <si>
    <t>塩原小中</t>
  </si>
  <si>
    <t>那須烏山市立南那須中学校</t>
  </si>
  <si>
    <t>ﾅｽｶﾗｽﾔﾏｼﾘﾂﾐﾅﾐﾅｽﾁｭｳｶﾞｯｺｳ</t>
  </si>
  <si>
    <t>南那須中</t>
  </si>
  <si>
    <t>南那須</t>
  </si>
  <si>
    <t>那珂川町立馬頭中学校</t>
  </si>
  <si>
    <t>那珂川町立小川中学校</t>
  </si>
  <si>
    <t>佐　野</t>
  </si>
  <si>
    <t>佐野西中</t>
  </si>
  <si>
    <t>佐野南中</t>
  </si>
  <si>
    <t>佐野北中</t>
  </si>
  <si>
    <t>佐野市立葛生中学校</t>
  </si>
  <si>
    <t>佐野市立常盤中学校</t>
  </si>
  <si>
    <t>佐野市立田沼東中学校</t>
  </si>
  <si>
    <t>田沼東中</t>
  </si>
  <si>
    <t>佐野市立あそ野学園義務教育学校</t>
  </si>
  <si>
    <t>ｻﾉｼﾘﾂｱｿﾉｶﾞｸｴﾝｷﾞﾑｷｮｳｲｸｶﾞｯｺｳ</t>
  </si>
  <si>
    <t>あそ野学園</t>
  </si>
  <si>
    <t>佐野日本大学中等教育学校</t>
  </si>
  <si>
    <t>ｻﾉﾆﾎﾝﾀﾞｲｶﾞｸﾁｭｳﾄｳｷｮｳｲｸｶﾞｯｺｳ</t>
  </si>
  <si>
    <t>佐野日大中</t>
  </si>
  <si>
    <t>足利一中</t>
  </si>
  <si>
    <t>足　利</t>
  </si>
  <si>
    <t>足利二中</t>
  </si>
  <si>
    <t>足利三中</t>
  </si>
  <si>
    <t>足利西中</t>
  </si>
  <si>
    <t>足利北中</t>
  </si>
  <si>
    <t>足利市立坂西中学校</t>
  </si>
  <si>
    <t>白鴎大学足利中学校</t>
  </si>
  <si>
    <t>ﾊｸｵｳﾀﾞｲｶﾞｸｱｼｶｶﾞﾁｭｳｶﾞｯｺｳ</t>
  </si>
  <si>
    <t>白鴎足利中</t>
  </si>
  <si>
    <t>栃木県立宇都宮東高等学校附属中学校</t>
  </si>
  <si>
    <t>ｳﾂﾉﾐﾔﾋｶﾞｼｺｳﾄｳｶﾞｯｺｳﾌｿﾞｸﾁｭｳｶﾞｯｺｳ</t>
  </si>
  <si>
    <t>宇東高附属中</t>
  </si>
  <si>
    <t>栃木県立佐野高等学校附属中学校</t>
  </si>
  <si>
    <t>ｻﾉｺｳﾄｳｶﾞｯｺｳﾌｿﾞｸﾁｭｳｶﾞｯｺｳ</t>
  </si>
  <si>
    <t>佐野高附属中</t>
  </si>
  <si>
    <t>栃木県立矢板東高等学校附属中学校</t>
  </si>
  <si>
    <t>ﾔｲﾀﾋｶﾞｼｺｳﾄｳｶﾞｯｺｳﾌｿﾞｸﾁｭｳｶﾞｯｺｳ</t>
  </si>
  <si>
    <t>矢東高附属中</t>
  </si>
  <si>
    <t>文星芸術大学附属中学校</t>
  </si>
  <si>
    <t>ﾌﾞﾝｾｲｹﾞｲｼﾞｭﾂﾀﾞｲｶﾞｸﾌｿﾞｸﾁｭｳｶﾞｯｺｳ</t>
  </si>
  <si>
    <t>文星大附属中</t>
  </si>
  <si>
    <t>JAAF ID</t>
    <phoneticPr fontId="1"/>
  </si>
  <si>
    <t>氏名</t>
    <rPh sb="0" eb="1">
      <t>シ</t>
    </rPh>
    <rPh sb="1" eb="2">
      <t>ナ</t>
    </rPh>
    <phoneticPr fontId="1"/>
  </si>
  <si>
    <t>00123456789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</si>
</sst>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00B050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0F8FA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B050"/>
      </top>
      <bottom/>
      <diagonal/>
    </border>
    <border>
      <left style="medium">
        <color indexed="64"/>
      </left>
      <right style="medium">
        <color indexed="64"/>
      </right>
      <top style="medium">
        <color rgb="FF00B05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B050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12" fillId="0" borderId="0">
      <alignment vertical="center"/>
    </xf>
  </cellStyleXfs>
  <cellXfs count="15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0" fillId="5" borderId="8" xfId="0" applyFill="1" applyBorder="1" applyAlignment="1" applyProtection="1">
      <alignment horizontal="center" vertical="center" shrinkToFit="1"/>
      <protection locked="0"/>
    </xf>
    <xf numFmtId="0" fontId="0" fillId="5" borderId="13" xfId="0" applyFill="1" applyBorder="1" applyAlignment="1" applyProtection="1">
      <alignment horizontal="center" vertical="center" shrinkToFit="1"/>
      <protection locked="0"/>
    </xf>
    <xf numFmtId="0" fontId="2" fillId="5" borderId="15" xfId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0" fillId="5" borderId="17" xfId="0" applyFill="1" applyBorder="1" applyAlignment="1" applyProtection="1">
      <alignment horizontal="center" vertical="center" shrinkToFit="1"/>
      <protection locked="0"/>
    </xf>
    <xf numFmtId="0" fontId="0" fillId="5" borderId="18" xfId="0" applyFill="1" applyBorder="1" applyAlignment="1" applyProtection="1">
      <alignment horizontal="center" vertical="center" shrinkToFit="1"/>
      <protection locked="0"/>
    </xf>
    <xf numFmtId="0" fontId="0" fillId="5" borderId="23" xfId="0" applyFill="1" applyBorder="1" applyAlignment="1" applyProtection="1">
      <alignment horizontal="center" vertical="center" shrinkToFit="1"/>
      <protection locked="0"/>
    </xf>
    <xf numFmtId="49" fontId="2" fillId="5" borderId="27" xfId="1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5" borderId="10" xfId="0" applyFont="1" applyFill="1" applyBorder="1" applyAlignment="1" applyProtection="1">
      <alignment horizontal="center" vertical="center" shrinkToFit="1"/>
      <protection locked="0"/>
    </xf>
    <xf numFmtId="0" fontId="0" fillId="5" borderId="10" xfId="0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horizontal="center" vertical="center" shrinkToFit="1"/>
    </xf>
    <xf numFmtId="49" fontId="11" fillId="0" borderId="10" xfId="0" applyNumberFormat="1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36" xfId="0" applyFont="1" applyBorder="1" applyAlignment="1">
      <alignment vertical="center" shrinkToFit="1"/>
    </xf>
    <xf numFmtId="0" fontId="11" fillId="0" borderId="37" xfId="0" applyFont="1" applyBorder="1" applyAlignment="1">
      <alignment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10" xfId="0" applyFont="1" applyBorder="1" applyAlignment="1">
      <alignment vertical="center" shrinkToFit="1"/>
    </xf>
    <xf numFmtId="0" fontId="11" fillId="5" borderId="10" xfId="0" applyFont="1" applyFill="1" applyBorder="1" applyAlignment="1">
      <alignment horizontal="center" vertical="center" shrinkToFit="1"/>
    </xf>
    <xf numFmtId="0" fontId="11" fillId="0" borderId="38" xfId="0" applyFont="1" applyBorder="1" applyAlignment="1">
      <alignment vertical="center" shrinkToFit="1"/>
    </xf>
    <xf numFmtId="0" fontId="11" fillId="0" borderId="39" xfId="0" applyFont="1" applyBorder="1" applyAlignment="1">
      <alignment vertical="center" shrinkToFit="1"/>
    </xf>
    <xf numFmtId="0" fontId="11" fillId="0" borderId="40" xfId="0" applyFont="1" applyBorder="1" applyAlignment="1">
      <alignment vertical="center" shrinkToFit="1"/>
    </xf>
    <xf numFmtId="0" fontId="11" fillId="0" borderId="41" xfId="0" applyFont="1" applyBorder="1" applyAlignment="1">
      <alignment vertical="center" shrinkToFit="1"/>
    </xf>
    <xf numFmtId="0" fontId="11" fillId="0" borderId="42" xfId="0" applyFont="1" applyBorder="1" applyAlignment="1">
      <alignment vertical="center" shrinkToFit="1"/>
    </xf>
    <xf numFmtId="0" fontId="5" fillId="3" borderId="0" xfId="1" applyFill="1" applyAlignment="1">
      <alignment shrinkToFit="1"/>
    </xf>
    <xf numFmtId="49" fontId="5" fillId="3" borderId="0" xfId="1" applyNumberFormat="1" applyFill="1" applyAlignment="1">
      <alignment shrinkToFit="1"/>
    </xf>
    <xf numFmtId="49" fontId="7" fillId="3" borderId="0" xfId="1" applyNumberFormat="1" applyFont="1" applyFill="1" applyAlignment="1">
      <alignment horizontal="center" vertical="center" shrinkToFit="1"/>
    </xf>
    <xf numFmtId="49" fontId="4" fillId="3" borderId="0" xfId="1" applyNumberFormat="1" applyFont="1" applyFill="1" applyAlignment="1">
      <alignment horizontal="right" vertical="center"/>
    </xf>
    <xf numFmtId="49" fontId="5" fillId="3" borderId="0" xfId="1" applyNumberFormat="1" applyFill="1"/>
    <xf numFmtId="0" fontId="5" fillId="3" borderId="0" xfId="1" applyFill="1"/>
    <xf numFmtId="0" fontId="2" fillId="3" borderId="9" xfId="1" applyFont="1" applyFill="1" applyBorder="1" applyAlignment="1">
      <alignment horizontal="center" vertical="center" shrinkToFit="1"/>
    </xf>
    <xf numFmtId="49" fontId="2" fillId="3" borderId="26" xfId="1" applyNumberFormat="1" applyFont="1" applyFill="1" applyBorder="1" applyAlignment="1">
      <alignment horizontal="center" vertical="center" shrinkToFit="1"/>
    </xf>
    <xf numFmtId="0" fontId="5" fillId="3" borderId="2" xfId="1" applyFill="1" applyBorder="1" applyAlignment="1">
      <alignment horizontal="center" vertical="center" shrinkToFit="1"/>
    </xf>
    <xf numFmtId="49" fontId="5" fillId="3" borderId="3" xfId="1" applyNumberFormat="1" applyFill="1" applyBorder="1" applyAlignment="1">
      <alignment horizontal="left" vertical="center" shrinkToFit="1"/>
    </xf>
    <xf numFmtId="0" fontId="5" fillId="3" borderId="3" xfId="1" applyFill="1" applyBorder="1" applyAlignment="1">
      <alignment horizontal="right" vertical="center" shrinkToFit="1"/>
    </xf>
    <xf numFmtId="0" fontId="9" fillId="3" borderId="0" xfId="1" applyFont="1" applyFill="1" applyAlignment="1">
      <alignment shrinkToFit="1"/>
    </xf>
    <xf numFmtId="49" fontId="9" fillId="3" borderId="0" xfId="1" applyNumberFormat="1" applyFont="1" applyFill="1" applyAlignment="1">
      <alignment shrinkToFit="1"/>
    </xf>
    <xf numFmtId="0" fontId="5" fillId="3" borderId="4" xfId="1" applyFill="1" applyBorder="1" applyAlignment="1">
      <alignment horizontal="center" shrinkToFit="1"/>
    </xf>
    <xf numFmtId="49" fontId="5" fillId="3" borderId="4" xfId="1" applyNumberFormat="1" applyFill="1" applyBorder="1" applyAlignment="1">
      <alignment horizontal="center" shrinkToFit="1"/>
    </xf>
    <xf numFmtId="49" fontId="6" fillId="3" borderId="3" xfId="1" applyNumberFormat="1" applyFont="1" applyFill="1" applyBorder="1" applyAlignment="1">
      <alignment horizontal="center" vertical="center" shrinkToFit="1"/>
    </xf>
    <xf numFmtId="49" fontId="5" fillId="3" borderId="0" xfId="1" applyNumberFormat="1" applyFill="1" applyAlignment="1">
      <alignment horizontal="distributed" shrinkToFit="1"/>
    </xf>
    <xf numFmtId="0" fontId="5" fillId="3" borderId="0" xfId="1" applyFill="1" applyAlignment="1">
      <alignment horizontal="distributed" shrinkToFit="1"/>
    </xf>
    <xf numFmtId="49" fontId="9" fillId="3" borderId="0" xfId="1" applyNumberFormat="1" applyFont="1" applyFill="1" applyAlignment="1">
      <alignment horizontal="left" indent="2" shrinkToFit="1"/>
    </xf>
    <xf numFmtId="0" fontId="9" fillId="3" borderId="0" xfId="1" applyFont="1" applyFill="1" applyAlignment="1">
      <alignment horizontal="left" indent="2" shrinkToFit="1"/>
    </xf>
    <xf numFmtId="49" fontId="5" fillId="3" borderId="0" xfId="1" applyNumberFormat="1" applyFill="1" applyAlignment="1">
      <alignment horizontal="right" shrinkToFit="1"/>
    </xf>
    <xf numFmtId="0" fontId="6" fillId="3" borderId="0" xfId="1" applyFont="1" applyFill="1" applyAlignment="1">
      <alignment shrinkToFit="1"/>
    </xf>
    <xf numFmtId="49" fontId="6" fillId="3" borderId="0" xfId="1" applyNumberFormat="1" applyFont="1" applyFill="1" applyAlignment="1">
      <alignment shrinkToFit="1"/>
    </xf>
    <xf numFmtId="0" fontId="5" fillId="2" borderId="0" xfId="1" applyFill="1"/>
    <xf numFmtId="49" fontId="5" fillId="2" borderId="0" xfId="1" applyNumberFormat="1" applyFill="1"/>
    <xf numFmtId="0" fontId="0" fillId="4" borderId="5" xfId="0" applyFill="1" applyBorder="1" applyAlignment="1">
      <alignment horizontal="center" vertical="center" shrinkToFit="1"/>
    </xf>
    <xf numFmtId="0" fontId="0" fillId="4" borderId="10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4" borderId="8" xfId="0" applyFill="1" applyBorder="1" applyAlignment="1">
      <alignment horizontal="center" vertical="center" shrinkToFit="1"/>
    </xf>
    <xf numFmtId="0" fontId="0" fillId="4" borderId="17" xfId="0" applyFill="1" applyBorder="1" applyAlignment="1">
      <alignment horizontal="center" vertical="center" shrinkToFit="1"/>
    </xf>
    <xf numFmtId="0" fontId="0" fillId="4" borderId="23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49" fontId="1" fillId="3" borderId="0" xfId="1" applyNumberFormat="1" applyFont="1" applyFill="1" applyAlignment="1">
      <alignment horizontal="right" vertical="top" shrinkToFit="1"/>
    </xf>
    <xf numFmtId="0" fontId="0" fillId="0" borderId="44" xfId="0" applyBorder="1" applyAlignment="1">
      <alignment vertical="center" shrinkToFit="1"/>
    </xf>
    <xf numFmtId="0" fontId="0" fillId="0" borderId="45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9" fillId="0" borderId="47" xfId="0" applyFont="1" applyBorder="1" applyAlignment="1">
      <alignment vertical="center" shrinkToFit="1"/>
    </xf>
    <xf numFmtId="0" fontId="9" fillId="0" borderId="48" xfId="0" applyFont="1" applyBorder="1" applyAlignment="1">
      <alignment vertical="center" shrinkToFit="1"/>
    </xf>
    <xf numFmtId="0" fontId="9" fillId="0" borderId="50" xfId="0" applyFont="1" applyBorder="1" applyAlignment="1">
      <alignment vertical="center" shrinkToFit="1"/>
    </xf>
    <xf numFmtId="0" fontId="9" fillId="0" borderId="49" xfId="0" applyFont="1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9" fillId="0" borderId="51" xfId="0" applyFont="1" applyBorder="1" applyAlignment="1">
      <alignment vertical="center" shrinkToFit="1"/>
    </xf>
    <xf numFmtId="0" fontId="14" fillId="0" borderId="52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0" fillId="5" borderId="10" xfId="0" applyFont="1" applyFill="1" applyBorder="1" applyAlignment="1" applyProtection="1">
      <alignment horizontal="center" vertical="center" shrinkToFit="1"/>
      <protection locked="0"/>
    </xf>
    <xf numFmtId="0" fontId="6" fillId="3" borderId="0" xfId="1" applyFont="1" applyFill="1" applyAlignment="1">
      <alignment shrinkToFit="1"/>
    </xf>
    <xf numFmtId="0" fontId="0" fillId="0" borderId="10" xfId="0" applyFont="1" applyBorder="1" applyAlignment="1">
      <alignment horizontal="center" vertical="center" shrinkToFit="1"/>
    </xf>
    <xf numFmtId="49" fontId="0" fillId="5" borderId="10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0" xfId="0" applyNumberFormat="1" applyFont="1" applyFill="1" applyAlignment="1" applyProtection="1">
      <alignment horizontal="center" vertical="center" shrinkToFit="1"/>
    </xf>
    <xf numFmtId="0" fontId="11" fillId="0" borderId="0" xfId="0" applyNumberFormat="1" applyFont="1" applyFill="1" applyAlignment="1" applyProtection="1">
      <alignment horizontal="center" vertical="center" shrinkToFit="1"/>
    </xf>
    <xf numFmtId="0" fontId="11" fillId="0" borderId="0" xfId="0" applyNumberFormat="1" applyFont="1" applyFill="1" applyAlignment="1" applyProtection="1">
      <alignment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49" fontId="0" fillId="5" borderId="10" xfId="0" applyNumberFormat="1" applyFont="1" applyFill="1" applyBorder="1" applyAlignment="1" applyProtection="1">
      <alignment horizontal="center" vertical="center" shrinkToFit="1"/>
    </xf>
    <xf numFmtId="0" fontId="9" fillId="0" borderId="54" xfId="0" applyFont="1" applyBorder="1" applyAlignment="1">
      <alignment vertical="center" shrinkToFit="1"/>
    </xf>
    <xf numFmtId="0" fontId="13" fillId="0" borderId="55" xfId="0" applyFont="1" applyBorder="1" applyAlignment="1">
      <alignment vertical="center" shrinkToFit="1"/>
    </xf>
    <xf numFmtId="0" fontId="13" fillId="0" borderId="4" xfId="0" applyFont="1" applyBorder="1" applyAlignment="1">
      <alignment horizontal="center" vertical="center" shrinkToFit="1"/>
    </xf>
    <xf numFmtId="0" fontId="0" fillId="5" borderId="5" xfId="0" applyFill="1" applyBorder="1" applyAlignment="1" applyProtection="1">
      <alignment horizontal="center" vertical="center" shrinkToFit="1"/>
      <protection locked="0"/>
    </xf>
    <xf numFmtId="0" fontId="11" fillId="5" borderId="3" xfId="0" applyFont="1" applyFill="1" applyBorder="1" applyAlignment="1" applyProtection="1">
      <alignment horizontal="center" vertical="center" shrinkToFit="1"/>
      <protection locked="0"/>
    </xf>
    <xf numFmtId="0" fontId="11" fillId="5" borderId="16" xfId="0" applyFont="1" applyFill="1" applyBorder="1" applyAlignment="1" applyProtection="1">
      <alignment horizontal="center" vertical="center" shrinkToFit="1"/>
      <protection locked="0"/>
    </xf>
    <xf numFmtId="0" fontId="11" fillId="5" borderId="5" xfId="0" applyFont="1" applyFill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5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1" fillId="0" borderId="16" xfId="0" applyFont="1" applyFill="1" applyBorder="1" applyAlignment="1" applyProtection="1">
      <alignment horizontal="center" vertical="center" shrinkToFit="1"/>
    </xf>
    <xf numFmtId="0" fontId="13" fillId="0" borderId="53" xfId="0" applyFont="1" applyBorder="1" applyAlignment="1">
      <alignment horizontal="center" vertical="center" shrinkToFit="1"/>
    </xf>
    <xf numFmtId="0" fontId="2" fillId="3" borderId="31" xfId="1" applyFont="1" applyFill="1" applyBorder="1" applyAlignment="1">
      <alignment horizontal="center" vertical="center" shrinkToFit="1"/>
    </xf>
    <xf numFmtId="0" fontId="2" fillId="3" borderId="32" xfId="1" applyFont="1" applyFill="1" applyBorder="1" applyAlignment="1">
      <alignment horizontal="center" vertical="center" shrinkToFit="1"/>
    </xf>
    <xf numFmtId="0" fontId="5" fillId="3" borderId="3" xfId="1" applyFill="1" applyBorder="1" applyAlignment="1">
      <alignment horizontal="distributed" shrinkToFit="1"/>
    </xf>
    <xf numFmtId="0" fontId="6" fillId="3" borderId="0" xfId="1" applyFont="1" applyFill="1" applyAlignment="1">
      <alignment horizontal="center" shrinkToFit="1"/>
    </xf>
    <xf numFmtId="0" fontId="7" fillId="3" borderId="28" xfId="1" applyFont="1" applyFill="1" applyBorder="1" applyAlignment="1">
      <alignment horizontal="distributed" vertical="center" indent="6" shrinkToFit="1"/>
    </xf>
    <xf numFmtId="0" fontId="7" fillId="3" borderId="29" xfId="1" applyFont="1" applyFill="1" applyBorder="1" applyAlignment="1">
      <alignment horizontal="distributed" vertical="center" indent="6" shrinkToFit="1"/>
    </xf>
    <xf numFmtId="0" fontId="0" fillId="3" borderId="30" xfId="0" applyFill="1" applyBorder="1" applyAlignment="1">
      <alignment horizontal="distributed" vertical="center" indent="6" shrinkToFit="1"/>
    </xf>
    <xf numFmtId="0" fontId="8" fillId="0" borderId="4" xfId="1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0" fontId="8" fillId="3" borderId="4" xfId="1" applyFont="1" applyFill="1" applyBorder="1" applyAlignment="1">
      <alignment horizontal="left" vertical="center" shrinkToFit="1"/>
    </xf>
    <xf numFmtId="0" fontId="2" fillId="3" borderId="10" xfId="1" applyFont="1" applyFill="1" applyBorder="1" applyAlignment="1">
      <alignment horizontal="center" vertical="center" shrinkToFit="1"/>
    </xf>
    <xf numFmtId="0" fontId="6" fillId="0" borderId="0" xfId="1" applyFont="1" applyAlignment="1">
      <alignment horizontal="right" shrinkToFit="1"/>
    </xf>
    <xf numFmtId="0" fontId="5" fillId="3" borderId="5" xfId="1" applyFill="1" applyBorder="1" applyAlignment="1">
      <alignment horizontal="left" vertical="center" indent="2" shrinkToFit="1"/>
    </xf>
    <xf numFmtId="0" fontId="5" fillId="3" borderId="3" xfId="1" applyFill="1" applyBorder="1" applyAlignment="1">
      <alignment horizontal="left" vertical="center" indent="2" shrinkToFit="1"/>
    </xf>
    <xf numFmtId="0" fontId="10" fillId="3" borderId="3" xfId="1" applyFont="1" applyFill="1" applyBorder="1" applyAlignment="1">
      <alignment horizontal="center" vertical="center" shrinkToFit="1"/>
    </xf>
    <xf numFmtId="0" fontId="10" fillId="3" borderId="16" xfId="1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2" fillId="3" borderId="12" xfId="1" applyFont="1" applyFill="1" applyBorder="1" applyAlignment="1">
      <alignment horizontal="center" vertical="center" shrinkToFit="1"/>
    </xf>
    <xf numFmtId="0" fontId="2" fillId="3" borderId="33" xfId="1" applyFont="1" applyFill="1" applyBorder="1" applyAlignment="1">
      <alignment horizontal="center" vertical="center" shrinkToFit="1"/>
    </xf>
    <xf numFmtId="0" fontId="2" fillId="3" borderId="34" xfId="1" applyFont="1" applyFill="1" applyBorder="1" applyAlignment="1">
      <alignment horizontal="center" vertical="center" shrinkToFit="1"/>
    </xf>
    <xf numFmtId="0" fontId="6" fillId="3" borderId="0" xfId="1" applyFont="1" applyFill="1" applyAlignment="1">
      <alignment horizontal="left" shrinkToFit="1"/>
    </xf>
    <xf numFmtId="0" fontId="5" fillId="3" borderId="4" xfId="1" applyFill="1" applyBorder="1" applyAlignment="1">
      <alignment horizontal="distributed" shrinkToFit="1"/>
    </xf>
    <xf numFmtId="0" fontId="8" fillId="3" borderId="4" xfId="1" applyFont="1" applyFill="1" applyBorder="1" applyAlignment="1">
      <alignment horizontal="center" vertical="center" shrinkToFit="1"/>
    </xf>
    <xf numFmtId="0" fontId="0" fillId="3" borderId="4" xfId="0" applyFill="1" applyBorder="1">
      <alignment vertical="center"/>
    </xf>
    <xf numFmtId="0" fontId="10" fillId="3" borderId="4" xfId="1" applyFont="1" applyFill="1" applyBorder="1" applyAlignment="1">
      <alignment horizontal="center" shrinkToFit="1"/>
    </xf>
    <xf numFmtId="0" fontId="6" fillId="3" borderId="0" xfId="1" applyFont="1" applyFill="1" applyAlignment="1">
      <alignment shrinkToFit="1"/>
    </xf>
    <xf numFmtId="0" fontId="5" fillId="3" borderId="0" xfId="1" applyFill="1"/>
    <xf numFmtId="0" fontId="10" fillId="3" borderId="3" xfId="1" applyFont="1" applyFill="1" applyBorder="1" applyAlignment="1">
      <alignment horizontal="right" shrinkToFit="1"/>
    </xf>
    <xf numFmtId="0" fontId="8" fillId="3" borderId="4" xfId="1" applyFont="1" applyFill="1" applyBorder="1" applyAlignment="1">
      <alignment horizontal="right" vertical="center" shrinkToFit="1"/>
    </xf>
    <xf numFmtId="0" fontId="0" fillId="0" borderId="8" xfId="0" applyBorder="1" applyAlignment="1">
      <alignment horizontal="right"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7" xfId="0" applyBorder="1" applyAlignment="1">
      <alignment horizontal="right" vertical="center" shrinkToFit="1"/>
    </xf>
    <xf numFmtId="0" fontId="0" fillId="5" borderId="2" xfId="0" applyFill="1" applyBorder="1" applyAlignment="1" applyProtection="1">
      <alignment horizontal="center" vertical="center" shrinkToFit="1"/>
      <protection locked="0"/>
    </xf>
    <xf numFmtId="0" fontId="0" fillId="5" borderId="11" xfId="0" applyFill="1" applyBorder="1" applyAlignment="1" applyProtection="1">
      <alignment horizontal="center" vertical="center" shrinkToFit="1"/>
      <protection locked="0"/>
    </xf>
    <xf numFmtId="0" fontId="0" fillId="5" borderId="12" xfId="0" applyFill="1" applyBorder="1" applyAlignment="1" applyProtection="1">
      <alignment horizontal="center" vertical="center" shrinkToFit="1"/>
      <protection locked="0"/>
    </xf>
    <xf numFmtId="49" fontId="0" fillId="5" borderId="35" xfId="0" applyNumberFormat="1" applyFill="1" applyBorder="1" applyAlignment="1" applyProtection="1">
      <alignment horizontal="center" vertical="center" shrinkToFit="1"/>
      <protection locked="0"/>
    </xf>
    <xf numFmtId="49" fontId="0" fillId="5" borderId="0" xfId="0" applyNumberFormat="1" applyFill="1" applyAlignment="1" applyProtection="1">
      <alignment horizontal="center" vertical="center" shrinkToFit="1"/>
      <protection locked="0"/>
    </xf>
    <xf numFmtId="49" fontId="0" fillId="5" borderId="4" xfId="0" applyNumberFormat="1" applyFill="1" applyBorder="1" applyAlignment="1" applyProtection="1">
      <alignment horizontal="center" vertical="center" shrinkToFit="1"/>
      <protection locked="0"/>
    </xf>
    <xf numFmtId="0" fontId="2" fillId="3" borderId="15" xfId="1" applyFont="1" applyFill="1" applyBorder="1" applyAlignment="1" applyProtection="1">
      <alignment horizontal="center" vertical="center" shrinkToFit="1"/>
    </xf>
    <xf numFmtId="49" fontId="2" fillId="3" borderId="27" xfId="1" applyNumberFormat="1" applyFont="1" applyFill="1" applyBorder="1" applyAlignment="1" applyProtection="1">
      <alignment horizontal="center" vertical="center" shrinkToFi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5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S97"/>
  <sheetViews>
    <sheetView showGridLines="0" tabSelected="1" workbookViewId="0">
      <pane ySplit="6" topLeftCell="A7" activePane="bottomLeft" state="frozen"/>
      <selection pane="bottomLeft" activeCell="B3" sqref="B3:C3"/>
    </sheetView>
  </sheetViews>
  <sheetFormatPr defaultColWidth="0" defaultRowHeight="18.75" customHeight="1" zeroHeight="1"/>
  <cols>
    <col min="1" max="1" width="11.6640625" style="15" customWidth="1"/>
    <col min="2" max="2" width="4.6640625" style="15" customWidth="1"/>
    <col min="3" max="3" width="9.6640625" style="14" customWidth="1"/>
    <col min="4" max="5" width="14.109375" style="14" customWidth="1"/>
    <col min="6" max="7" width="5.6640625" style="14" customWidth="1"/>
    <col min="8" max="8" width="12.77734375" style="14" bestFit="1" customWidth="1"/>
    <col min="9" max="9" width="1.6640625" style="96" customWidth="1"/>
    <col min="10" max="10" width="1.6640625" style="15" customWidth="1"/>
    <col min="11" max="11" width="4.6640625" style="15" customWidth="1"/>
    <col min="12" max="12" width="9.6640625" style="15" customWidth="1"/>
    <col min="13" max="14" width="14.109375" style="15" customWidth="1"/>
    <col min="15" max="16" width="5.6640625" style="15" customWidth="1"/>
    <col min="17" max="17" width="12.77734375" style="15" customWidth="1"/>
    <col min="18" max="19" width="1.6640625" style="15" customWidth="1"/>
    <col min="20" max="16384" width="10" style="15" hidden="1"/>
  </cols>
  <sheetData>
    <row r="1" spans="1:18" ht="18.75" customHeight="1" thickBot="1">
      <c r="A1" s="102" t="s">
        <v>417</v>
      </c>
      <c r="B1" s="102"/>
      <c r="C1" s="102"/>
      <c r="D1" s="102"/>
      <c r="E1" s="102"/>
      <c r="F1" s="102"/>
      <c r="G1" s="102"/>
      <c r="H1" s="13"/>
      <c r="I1" s="95"/>
    </row>
    <row r="2" spans="1:18" ht="18.75" customHeight="1">
      <c r="A2" s="18" t="s">
        <v>426</v>
      </c>
      <c r="B2" s="109" t="s">
        <v>427</v>
      </c>
      <c r="C2" s="110"/>
      <c r="D2" s="110"/>
      <c r="E2" s="110"/>
      <c r="F2" s="110"/>
      <c r="G2" s="111"/>
      <c r="J2" s="21"/>
      <c r="K2" s="112" t="s">
        <v>421</v>
      </c>
      <c r="L2" s="112"/>
      <c r="M2" s="112"/>
      <c r="N2" s="112"/>
      <c r="O2" s="112"/>
      <c r="P2" s="112"/>
      <c r="Q2" s="112"/>
      <c r="R2" s="22"/>
    </row>
    <row r="3" spans="1:18" ht="18.75" customHeight="1">
      <c r="A3" s="18" t="s">
        <v>428</v>
      </c>
      <c r="B3" s="106"/>
      <c r="C3" s="105"/>
      <c r="D3" s="107" t="str">
        <f>IF(B3="","",VLOOKUP(B3,学校コード表!$A$2:$E$166,2,FALSE))</f>
        <v/>
      </c>
      <c r="E3" s="108"/>
      <c r="F3" s="107" t="str">
        <f>IF(B3="","",VLOOKUP(B3,学校コード表!$A$2:$E$166,5,FALSE))</f>
        <v/>
      </c>
      <c r="G3" s="108"/>
      <c r="J3" s="24"/>
      <c r="K3" s="20" t="s">
        <v>418</v>
      </c>
      <c r="L3" s="20" t="s">
        <v>419</v>
      </c>
      <c r="M3" s="20" t="s">
        <v>379</v>
      </c>
      <c r="N3" s="20" t="s">
        <v>420</v>
      </c>
      <c r="O3" s="20" t="s">
        <v>380</v>
      </c>
      <c r="P3" s="20" t="s">
        <v>381</v>
      </c>
      <c r="Q3" s="93" t="s">
        <v>736</v>
      </c>
      <c r="R3" s="25"/>
    </row>
    <row r="4" spans="1:18" ht="18.75" customHeight="1">
      <c r="A4" s="19" t="s">
        <v>391</v>
      </c>
      <c r="B4" s="103"/>
      <c r="C4" s="104"/>
      <c r="D4" s="105"/>
      <c r="E4" s="15"/>
      <c r="F4" s="15"/>
      <c r="G4" s="15"/>
      <c r="H4" s="15"/>
      <c r="I4" s="97"/>
      <c r="J4" s="28"/>
      <c r="K4" s="26">
        <v>1</v>
      </c>
      <c r="L4" s="27">
        <v>2085</v>
      </c>
      <c r="M4" s="27" t="s">
        <v>423</v>
      </c>
      <c r="N4" s="27" t="s">
        <v>422</v>
      </c>
      <c r="O4" s="27" t="s">
        <v>424</v>
      </c>
      <c r="P4" s="27">
        <v>3</v>
      </c>
      <c r="Q4" s="99" t="s">
        <v>738</v>
      </c>
      <c r="R4" s="29"/>
    </row>
    <row r="5" spans="1:18" ht="18.75" customHeight="1" thickBot="1">
      <c r="A5" s="20" t="s">
        <v>383</v>
      </c>
      <c r="B5" s="103"/>
      <c r="C5" s="104"/>
      <c r="D5" s="105"/>
      <c r="F5" s="15"/>
      <c r="G5" s="15"/>
      <c r="H5" s="15"/>
      <c r="I5" s="97"/>
      <c r="J5" s="30"/>
      <c r="K5" s="31"/>
      <c r="L5" s="31"/>
      <c r="M5" s="31"/>
      <c r="N5" s="31"/>
      <c r="O5" s="31"/>
      <c r="P5" s="31"/>
      <c r="Q5" s="31"/>
      <c r="R5" s="32"/>
    </row>
    <row r="6" spans="1:18" s="14" customFormat="1" ht="18.75" customHeight="1">
      <c r="A6" s="18" t="s">
        <v>438</v>
      </c>
      <c r="B6" s="23" t="s">
        <v>402</v>
      </c>
      <c r="C6" s="20" t="s">
        <v>403</v>
      </c>
      <c r="D6" s="93" t="s">
        <v>737</v>
      </c>
      <c r="E6" s="20" t="s">
        <v>400</v>
      </c>
      <c r="F6" s="20" t="s">
        <v>380</v>
      </c>
      <c r="G6" s="20" t="s">
        <v>381</v>
      </c>
      <c r="H6" s="93" t="s">
        <v>736</v>
      </c>
      <c r="I6" s="98"/>
    </row>
    <row r="7" spans="1:18" ht="18.75" customHeight="1">
      <c r="B7" s="26">
        <v>1</v>
      </c>
      <c r="C7" s="91"/>
      <c r="D7" s="17"/>
      <c r="E7" s="91"/>
      <c r="F7" s="17"/>
      <c r="G7" s="16"/>
      <c r="H7" s="94"/>
      <c r="I7" s="98"/>
    </row>
    <row r="8" spans="1:18" ht="18.75" customHeight="1">
      <c r="B8" s="26">
        <v>2</v>
      </c>
      <c r="C8" s="16"/>
      <c r="D8" s="17"/>
      <c r="E8" s="91"/>
      <c r="F8" s="16"/>
      <c r="G8" s="16"/>
      <c r="H8" s="94"/>
      <c r="I8" s="98"/>
    </row>
    <row r="9" spans="1:18" ht="18.75" customHeight="1">
      <c r="B9" s="26">
        <v>3</v>
      </c>
      <c r="C9" s="16"/>
      <c r="D9" s="17"/>
      <c r="E9" s="91"/>
      <c r="F9" s="17"/>
      <c r="G9" s="16"/>
      <c r="H9" s="94"/>
      <c r="I9" s="98"/>
    </row>
    <row r="10" spans="1:18" ht="18.75" customHeight="1">
      <c r="B10" s="26">
        <v>4</v>
      </c>
      <c r="C10" s="16"/>
      <c r="D10" s="17"/>
      <c r="E10" s="91"/>
      <c r="F10" s="16"/>
      <c r="G10" s="16"/>
      <c r="H10" s="94"/>
      <c r="I10" s="98"/>
    </row>
    <row r="11" spans="1:18" ht="18.75" customHeight="1">
      <c r="B11" s="26">
        <v>5</v>
      </c>
      <c r="C11" s="16"/>
      <c r="D11" s="17"/>
      <c r="E11" s="91"/>
      <c r="F11" s="16"/>
      <c r="G11" s="16"/>
      <c r="H11" s="94"/>
      <c r="I11" s="98"/>
    </row>
    <row r="12" spans="1:18" ht="18.75" customHeight="1">
      <c r="B12" s="26">
        <v>6</v>
      </c>
      <c r="C12" s="16"/>
      <c r="D12" s="17"/>
      <c r="E12" s="91"/>
      <c r="F12" s="16"/>
      <c r="G12" s="16"/>
      <c r="H12" s="94"/>
      <c r="I12" s="98"/>
    </row>
    <row r="13" spans="1:18" ht="18.75" customHeight="1">
      <c r="B13" s="26">
        <v>7</v>
      </c>
      <c r="C13" s="16"/>
      <c r="D13" s="17"/>
      <c r="E13" s="91"/>
      <c r="F13" s="16"/>
      <c r="G13" s="16"/>
      <c r="H13" s="94"/>
      <c r="I13" s="98"/>
    </row>
    <row r="14" spans="1:18" ht="18.75" customHeight="1">
      <c r="B14" s="26">
        <v>8</v>
      </c>
      <c r="C14" s="16"/>
      <c r="D14" s="17"/>
      <c r="E14" s="91"/>
      <c r="F14" s="16"/>
      <c r="G14" s="16"/>
      <c r="H14" s="94"/>
      <c r="I14" s="98"/>
    </row>
    <row r="15" spans="1:18" ht="18.75" customHeight="1">
      <c r="B15" s="26">
        <v>9</v>
      </c>
      <c r="C15" s="16"/>
      <c r="D15" s="17"/>
      <c r="E15" s="91"/>
      <c r="F15" s="16"/>
      <c r="G15" s="16"/>
      <c r="H15" s="94"/>
      <c r="I15" s="98"/>
    </row>
    <row r="16" spans="1:18" ht="18.75" customHeight="1">
      <c r="B16" s="26">
        <v>10</v>
      </c>
      <c r="C16" s="16"/>
      <c r="D16" s="17"/>
      <c r="E16" s="91"/>
      <c r="F16" s="16"/>
      <c r="G16" s="16"/>
      <c r="H16" s="94"/>
      <c r="I16" s="98"/>
    </row>
    <row r="17" spans="2:9" ht="18.75" customHeight="1">
      <c r="B17" s="26">
        <v>11</v>
      </c>
      <c r="C17" s="16"/>
      <c r="D17" s="17"/>
      <c r="E17" s="91"/>
      <c r="F17" s="16"/>
      <c r="G17" s="16"/>
      <c r="H17" s="94"/>
      <c r="I17" s="98"/>
    </row>
    <row r="18" spans="2:9" ht="18.75" customHeight="1">
      <c r="B18" s="26">
        <v>12</v>
      </c>
      <c r="C18" s="16"/>
      <c r="D18" s="17"/>
      <c r="E18" s="91"/>
      <c r="F18" s="16"/>
      <c r="G18" s="16"/>
      <c r="H18" s="94"/>
      <c r="I18" s="98"/>
    </row>
    <row r="19" spans="2:9" ht="18.75" customHeight="1">
      <c r="B19" s="26">
        <v>13</v>
      </c>
      <c r="C19" s="16"/>
      <c r="D19" s="17"/>
      <c r="E19" s="91"/>
      <c r="F19" s="16"/>
      <c r="G19" s="16"/>
      <c r="H19" s="94"/>
      <c r="I19" s="98"/>
    </row>
    <row r="20" spans="2:9" ht="18.75" customHeight="1">
      <c r="B20" s="26">
        <v>14</v>
      </c>
      <c r="C20" s="16"/>
      <c r="D20" s="17"/>
      <c r="E20" s="91"/>
      <c r="F20" s="16"/>
      <c r="G20" s="16"/>
      <c r="H20" s="94"/>
      <c r="I20" s="98"/>
    </row>
    <row r="21" spans="2:9" ht="18.75" customHeight="1">
      <c r="B21" s="26">
        <v>15</v>
      </c>
      <c r="C21" s="16"/>
      <c r="D21" s="17"/>
      <c r="E21" s="91"/>
      <c r="F21" s="16"/>
      <c r="G21" s="16"/>
      <c r="H21" s="94"/>
      <c r="I21" s="98"/>
    </row>
    <row r="22" spans="2:9" ht="18.75" customHeight="1">
      <c r="B22" s="26">
        <v>16</v>
      </c>
      <c r="C22" s="16"/>
      <c r="D22" s="17"/>
      <c r="E22" s="91"/>
      <c r="F22" s="16"/>
      <c r="G22" s="16"/>
      <c r="H22" s="94"/>
      <c r="I22" s="98"/>
    </row>
    <row r="23" spans="2:9" ht="18.75" customHeight="1">
      <c r="B23" s="26">
        <v>17</v>
      </c>
      <c r="C23" s="16"/>
      <c r="D23" s="17"/>
      <c r="E23" s="91"/>
      <c r="F23" s="16"/>
      <c r="G23" s="16"/>
      <c r="H23" s="94"/>
      <c r="I23" s="98"/>
    </row>
    <row r="24" spans="2:9" ht="18.75" customHeight="1">
      <c r="B24" s="26">
        <v>18</v>
      </c>
      <c r="C24" s="16"/>
      <c r="D24" s="17"/>
      <c r="E24" s="91"/>
      <c r="F24" s="16"/>
      <c r="G24" s="16"/>
      <c r="H24" s="94"/>
      <c r="I24" s="98"/>
    </row>
    <row r="25" spans="2:9" ht="18.75" customHeight="1">
      <c r="B25" s="26">
        <v>19</v>
      </c>
      <c r="C25" s="16"/>
      <c r="D25" s="17"/>
      <c r="E25" s="91"/>
      <c r="F25" s="16"/>
      <c r="G25" s="16"/>
      <c r="H25" s="94"/>
      <c r="I25" s="98"/>
    </row>
    <row r="26" spans="2:9" ht="18.75" customHeight="1">
      <c r="B26" s="26">
        <v>20</v>
      </c>
      <c r="C26" s="16"/>
      <c r="D26" s="17"/>
      <c r="E26" s="91"/>
      <c r="F26" s="16"/>
      <c r="G26" s="16"/>
      <c r="H26" s="94"/>
      <c r="I26" s="98"/>
    </row>
    <row r="27" spans="2:9" ht="18.75" customHeight="1">
      <c r="B27" s="26">
        <v>21</v>
      </c>
      <c r="C27" s="16"/>
      <c r="D27" s="17"/>
      <c r="E27" s="91"/>
      <c r="F27" s="16"/>
      <c r="G27" s="16"/>
      <c r="H27" s="94"/>
      <c r="I27" s="98"/>
    </row>
    <row r="28" spans="2:9" ht="18.75" customHeight="1">
      <c r="B28" s="26">
        <v>22</v>
      </c>
      <c r="C28" s="16"/>
      <c r="D28" s="17"/>
      <c r="E28" s="91"/>
      <c r="F28" s="16"/>
      <c r="G28" s="16"/>
      <c r="H28" s="94"/>
      <c r="I28" s="98"/>
    </row>
    <row r="29" spans="2:9" ht="18.75" customHeight="1">
      <c r="B29" s="26">
        <v>23</v>
      </c>
      <c r="C29" s="16"/>
      <c r="D29" s="17"/>
      <c r="E29" s="91"/>
      <c r="F29" s="16"/>
      <c r="G29" s="16"/>
      <c r="H29" s="94"/>
      <c r="I29" s="98"/>
    </row>
    <row r="30" spans="2:9" ht="18.75" customHeight="1">
      <c r="B30" s="26">
        <v>24</v>
      </c>
      <c r="C30" s="16"/>
      <c r="D30" s="17"/>
      <c r="E30" s="91"/>
      <c r="F30" s="16"/>
      <c r="G30" s="16"/>
      <c r="H30" s="94"/>
      <c r="I30" s="98"/>
    </row>
    <row r="31" spans="2:9" ht="18.75" customHeight="1">
      <c r="B31" s="26">
        <v>25</v>
      </c>
      <c r="C31" s="16"/>
      <c r="D31" s="17"/>
      <c r="E31" s="91"/>
      <c r="F31" s="16"/>
      <c r="G31" s="16"/>
      <c r="H31" s="94"/>
      <c r="I31" s="98"/>
    </row>
    <row r="32" spans="2:9" ht="18.75" customHeight="1">
      <c r="B32" s="26">
        <v>26</v>
      </c>
      <c r="C32" s="16"/>
      <c r="D32" s="17"/>
      <c r="E32" s="91"/>
      <c r="F32" s="16"/>
      <c r="G32" s="16"/>
      <c r="H32" s="94"/>
      <c r="I32" s="98"/>
    </row>
    <row r="33" spans="2:9" ht="18.75" customHeight="1">
      <c r="B33" s="26">
        <v>27</v>
      </c>
      <c r="C33" s="16"/>
      <c r="D33" s="17"/>
      <c r="E33" s="91"/>
      <c r="F33" s="16"/>
      <c r="G33" s="16"/>
      <c r="H33" s="94"/>
      <c r="I33" s="98"/>
    </row>
    <row r="34" spans="2:9" ht="18.75" customHeight="1">
      <c r="B34" s="26">
        <v>28</v>
      </c>
      <c r="C34" s="16"/>
      <c r="D34" s="17"/>
      <c r="E34" s="91"/>
      <c r="F34" s="16"/>
      <c r="G34" s="16"/>
      <c r="H34" s="94"/>
      <c r="I34" s="98"/>
    </row>
    <row r="35" spans="2:9" ht="18.75" customHeight="1">
      <c r="B35" s="26">
        <v>29</v>
      </c>
      <c r="C35" s="16"/>
      <c r="D35" s="17"/>
      <c r="E35" s="91"/>
      <c r="F35" s="16"/>
      <c r="G35" s="16"/>
      <c r="H35" s="94"/>
      <c r="I35" s="98"/>
    </row>
    <row r="36" spans="2:9" ht="18.75" customHeight="1">
      <c r="B36" s="26">
        <v>30</v>
      </c>
      <c r="C36" s="16"/>
      <c r="D36" s="17"/>
      <c r="E36" s="91"/>
      <c r="F36" s="16"/>
      <c r="G36" s="16"/>
      <c r="H36" s="94"/>
      <c r="I36" s="98"/>
    </row>
    <row r="37" spans="2:9" ht="18.75" customHeight="1">
      <c r="B37" s="26">
        <v>31</v>
      </c>
      <c r="C37" s="16"/>
      <c r="D37" s="17"/>
      <c r="E37" s="91"/>
      <c r="F37" s="16"/>
      <c r="G37" s="16"/>
      <c r="H37" s="94"/>
      <c r="I37" s="98"/>
    </row>
    <row r="38" spans="2:9" ht="18.75" customHeight="1">
      <c r="B38" s="26">
        <v>32</v>
      </c>
      <c r="C38" s="16"/>
      <c r="D38" s="17"/>
      <c r="E38" s="91"/>
      <c r="F38" s="16"/>
      <c r="G38" s="16"/>
      <c r="H38" s="94"/>
      <c r="I38" s="98"/>
    </row>
    <row r="39" spans="2:9" ht="18.75" customHeight="1">
      <c r="B39" s="26">
        <v>33</v>
      </c>
      <c r="C39" s="16"/>
      <c r="D39" s="17"/>
      <c r="E39" s="91"/>
      <c r="F39" s="16"/>
      <c r="G39" s="16"/>
      <c r="H39" s="94"/>
      <c r="I39" s="98"/>
    </row>
    <row r="40" spans="2:9" ht="18.75" customHeight="1">
      <c r="B40" s="26">
        <v>34</v>
      </c>
      <c r="C40" s="16"/>
      <c r="D40" s="17"/>
      <c r="E40" s="91"/>
      <c r="F40" s="16"/>
      <c r="G40" s="16"/>
      <c r="H40" s="94"/>
      <c r="I40" s="98"/>
    </row>
    <row r="41" spans="2:9" ht="18.75" customHeight="1">
      <c r="B41" s="26">
        <v>35</v>
      </c>
      <c r="C41" s="16"/>
      <c r="D41" s="17"/>
      <c r="E41" s="91"/>
      <c r="F41" s="16"/>
      <c r="G41" s="16"/>
      <c r="H41" s="94"/>
      <c r="I41" s="98"/>
    </row>
    <row r="42" spans="2:9" ht="18.75" customHeight="1">
      <c r="B42" s="26">
        <v>36</v>
      </c>
      <c r="C42" s="16"/>
      <c r="D42" s="17"/>
      <c r="E42" s="91"/>
      <c r="F42" s="16"/>
      <c r="G42" s="16"/>
      <c r="H42" s="94"/>
      <c r="I42" s="98"/>
    </row>
    <row r="43" spans="2:9" ht="18.75" customHeight="1">
      <c r="B43" s="26">
        <v>37</v>
      </c>
      <c r="C43" s="16"/>
      <c r="D43" s="17"/>
      <c r="E43" s="91"/>
      <c r="F43" s="16"/>
      <c r="G43" s="16"/>
      <c r="H43" s="94"/>
      <c r="I43" s="98"/>
    </row>
    <row r="44" spans="2:9" ht="18.75" customHeight="1">
      <c r="B44" s="26">
        <v>38</v>
      </c>
      <c r="C44" s="16"/>
      <c r="D44" s="17"/>
      <c r="E44" s="91"/>
      <c r="F44" s="16"/>
      <c r="G44" s="16"/>
      <c r="H44" s="94"/>
      <c r="I44" s="98"/>
    </row>
    <row r="45" spans="2:9" ht="18.75" customHeight="1">
      <c r="B45" s="26">
        <v>39</v>
      </c>
      <c r="C45" s="16"/>
      <c r="D45" s="17"/>
      <c r="E45" s="91"/>
      <c r="F45" s="16"/>
      <c r="G45" s="16"/>
      <c r="H45" s="94"/>
      <c r="I45" s="98"/>
    </row>
    <row r="46" spans="2:9" ht="18.75" customHeight="1">
      <c r="B46" s="26">
        <v>40</v>
      </c>
      <c r="C46" s="16"/>
      <c r="D46" s="17"/>
      <c r="E46" s="91"/>
      <c r="F46" s="16"/>
      <c r="G46" s="16"/>
      <c r="H46" s="94"/>
      <c r="I46" s="98"/>
    </row>
    <row r="47" spans="2:9" ht="18.75" customHeight="1">
      <c r="B47" s="26">
        <v>41</v>
      </c>
      <c r="C47" s="16"/>
      <c r="D47" s="17"/>
      <c r="E47" s="91"/>
      <c r="F47" s="16"/>
      <c r="G47" s="16"/>
      <c r="H47" s="94"/>
      <c r="I47" s="98"/>
    </row>
    <row r="48" spans="2:9" ht="18.75" customHeight="1">
      <c r="B48" s="26">
        <v>42</v>
      </c>
      <c r="C48" s="16"/>
      <c r="D48" s="17"/>
      <c r="E48" s="91"/>
      <c r="F48" s="16"/>
      <c r="G48" s="16"/>
      <c r="H48" s="94"/>
      <c r="I48" s="98"/>
    </row>
    <row r="49" spans="2:9" ht="18.75" customHeight="1">
      <c r="B49" s="26">
        <v>43</v>
      </c>
      <c r="C49" s="16"/>
      <c r="D49" s="17"/>
      <c r="E49" s="91"/>
      <c r="F49" s="16"/>
      <c r="G49" s="16"/>
      <c r="H49" s="94"/>
      <c r="I49" s="98"/>
    </row>
    <row r="50" spans="2:9" ht="18.75" customHeight="1">
      <c r="B50" s="26">
        <v>44</v>
      </c>
      <c r="C50" s="16"/>
      <c r="D50" s="17"/>
      <c r="E50" s="91"/>
      <c r="F50" s="16"/>
      <c r="G50" s="16"/>
      <c r="H50" s="94"/>
      <c r="I50" s="98"/>
    </row>
    <row r="51" spans="2:9" ht="18.75" customHeight="1">
      <c r="B51" s="26">
        <v>45</v>
      </c>
      <c r="C51" s="16"/>
      <c r="D51" s="17"/>
      <c r="E51" s="91"/>
      <c r="F51" s="16"/>
      <c r="G51" s="16"/>
      <c r="H51" s="94"/>
      <c r="I51" s="98"/>
    </row>
    <row r="52" spans="2:9" ht="18.75" customHeight="1">
      <c r="B52" s="26">
        <v>46</v>
      </c>
      <c r="C52" s="16"/>
      <c r="D52" s="17"/>
      <c r="E52" s="91"/>
      <c r="F52" s="16"/>
      <c r="G52" s="16"/>
      <c r="H52" s="94"/>
      <c r="I52" s="98"/>
    </row>
    <row r="53" spans="2:9" ht="18.75" customHeight="1">
      <c r="B53" s="26">
        <v>47</v>
      </c>
      <c r="C53" s="16"/>
      <c r="D53" s="17"/>
      <c r="E53" s="91"/>
      <c r="F53" s="16"/>
      <c r="G53" s="16"/>
      <c r="H53" s="94"/>
      <c r="I53" s="98"/>
    </row>
    <row r="54" spans="2:9" ht="18.75" customHeight="1">
      <c r="B54" s="26">
        <v>48</v>
      </c>
      <c r="C54" s="16"/>
      <c r="D54" s="17"/>
      <c r="E54" s="91"/>
      <c r="F54" s="16"/>
      <c r="G54" s="16"/>
      <c r="H54" s="94"/>
      <c r="I54" s="98"/>
    </row>
    <row r="55" spans="2:9" ht="18.75" customHeight="1">
      <c r="B55" s="26">
        <v>49</v>
      </c>
      <c r="C55" s="16"/>
      <c r="D55" s="17"/>
      <c r="E55" s="91"/>
      <c r="F55" s="16"/>
      <c r="G55" s="16"/>
      <c r="H55" s="94"/>
      <c r="I55" s="98"/>
    </row>
    <row r="56" spans="2:9" ht="18.75" customHeight="1">
      <c r="B56" s="26">
        <v>50</v>
      </c>
      <c r="C56" s="16"/>
      <c r="D56" s="17"/>
      <c r="E56" s="91"/>
      <c r="F56" s="16"/>
      <c r="G56" s="16"/>
      <c r="H56" s="94"/>
      <c r="I56" s="98"/>
    </row>
    <row r="57" spans="2:9" ht="18.75" customHeight="1">
      <c r="B57" s="26">
        <v>51</v>
      </c>
      <c r="C57" s="16"/>
      <c r="D57" s="17"/>
      <c r="E57" s="91"/>
      <c r="F57" s="16"/>
      <c r="G57" s="16"/>
      <c r="H57" s="94"/>
      <c r="I57" s="98"/>
    </row>
    <row r="58" spans="2:9" ht="18.75" customHeight="1">
      <c r="B58" s="26">
        <v>52</v>
      </c>
      <c r="C58" s="16"/>
      <c r="D58" s="17"/>
      <c r="E58" s="91"/>
      <c r="F58" s="16"/>
      <c r="G58" s="16"/>
      <c r="H58" s="94"/>
      <c r="I58" s="98"/>
    </row>
    <row r="59" spans="2:9" ht="18.75" customHeight="1">
      <c r="B59" s="26">
        <v>53</v>
      </c>
      <c r="C59" s="16"/>
      <c r="D59" s="17"/>
      <c r="E59" s="91"/>
      <c r="F59" s="16"/>
      <c r="G59" s="16"/>
      <c r="H59" s="94"/>
      <c r="I59" s="98"/>
    </row>
    <row r="60" spans="2:9" ht="18.75" customHeight="1">
      <c r="B60" s="26">
        <v>54</v>
      </c>
      <c r="C60" s="16"/>
      <c r="D60" s="17"/>
      <c r="E60" s="91"/>
      <c r="F60" s="16"/>
      <c r="G60" s="16"/>
      <c r="H60" s="94"/>
      <c r="I60" s="98"/>
    </row>
    <row r="61" spans="2:9" ht="18.75" customHeight="1">
      <c r="B61" s="26">
        <v>55</v>
      </c>
      <c r="C61" s="16"/>
      <c r="D61" s="17"/>
      <c r="E61" s="91"/>
      <c r="F61" s="16"/>
      <c r="G61" s="16"/>
      <c r="H61" s="94"/>
      <c r="I61" s="98"/>
    </row>
    <row r="62" spans="2:9" ht="18.75" customHeight="1">
      <c r="B62" s="26">
        <v>56</v>
      </c>
      <c r="C62" s="16"/>
      <c r="D62" s="17"/>
      <c r="E62" s="91"/>
      <c r="F62" s="16"/>
      <c r="G62" s="16"/>
      <c r="H62" s="94"/>
      <c r="I62" s="98"/>
    </row>
    <row r="63" spans="2:9" ht="18.75" customHeight="1">
      <c r="B63" s="26">
        <v>57</v>
      </c>
      <c r="C63" s="16"/>
      <c r="D63" s="17"/>
      <c r="E63" s="91"/>
      <c r="F63" s="16"/>
      <c r="G63" s="16"/>
      <c r="H63" s="94"/>
      <c r="I63" s="98"/>
    </row>
    <row r="64" spans="2:9" ht="18.75" customHeight="1">
      <c r="B64" s="26">
        <v>58</v>
      </c>
      <c r="C64" s="16"/>
      <c r="D64" s="17"/>
      <c r="E64" s="91"/>
      <c r="F64" s="16"/>
      <c r="G64" s="16"/>
      <c r="H64" s="94"/>
      <c r="I64" s="98"/>
    </row>
    <row r="65" spans="2:9" ht="18.75" customHeight="1">
      <c r="B65" s="26">
        <v>59</v>
      </c>
      <c r="C65" s="16"/>
      <c r="D65" s="17"/>
      <c r="E65" s="91"/>
      <c r="F65" s="16"/>
      <c r="G65" s="16"/>
      <c r="H65" s="94"/>
      <c r="I65" s="98"/>
    </row>
    <row r="66" spans="2:9" ht="18.75" customHeight="1">
      <c r="B66" s="26">
        <v>60</v>
      </c>
      <c r="C66" s="16"/>
      <c r="D66" s="17"/>
      <c r="E66" s="91"/>
      <c r="F66" s="16"/>
      <c r="G66" s="16"/>
      <c r="H66" s="94"/>
      <c r="I66" s="98"/>
    </row>
    <row r="67" spans="2:9" ht="18.75" customHeight="1">
      <c r="B67" s="26">
        <v>61</v>
      </c>
      <c r="C67" s="16"/>
      <c r="D67" s="17"/>
      <c r="E67" s="91"/>
      <c r="F67" s="16"/>
      <c r="G67" s="16"/>
      <c r="H67" s="94"/>
      <c r="I67" s="98"/>
    </row>
    <row r="68" spans="2:9" ht="18.75" customHeight="1">
      <c r="B68" s="26">
        <v>62</v>
      </c>
      <c r="C68" s="16"/>
      <c r="D68" s="17"/>
      <c r="E68" s="91"/>
      <c r="F68" s="16"/>
      <c r="G68" s="16"/>
      <c r="H68" s="94"/>
      <c r="I68" s="98"/>
    </row>
    <row r="69" spans="2:9" ht="18.75" customHeight="1">
      <c r="B69" s="26">
        <v>63</v>
      </c>
      <c r="C69" s="16"/>
      <c r="D69" s="17"/>
      <c r="E69" s="91"/>
      <c r="F69" s="16"/>
      <c r="G69" s="16"/>
      <c r="H69" s="94"/>
      <c r="I69" s="98"/>
    </row>
    <row r="70" spans="2:9" ht="18.75" customHeight="1">
      <c r="B70" s="26">
        <v>64</v>
      </c>
      <c r="C70" s="16"/>
      <c r="D70" s="17"/>
      <c r="E70" s="91"/>
      <c r="F70" s="16"/>
      <c r="G70" s="16"/>
      <c r="H70" s="94"/>
      <c r="I70" s="98"/>
    </row>
    <row r="71" spans="2:9" ht="18.75" customHeight="1">
      <c r="B71" s="26">
        <v>65</v>
      </c>
      <c r="C71" s="16"/>
      <c r="D71" s="17"/>
      <c r="E71" s="91"/>
      <c r="F71" s="16"/>
      <c r="G71" s="16"/>
      <c r="H71" s="94"/>
      <c r="I71" s="98"/>
    </row>
    <row r="72" spans="2:9" ht="18.75" customHeight="1">
      <c r="B72" s="26">
        <v>66</v>
      </c>
      <c r="C72" s="16"/>
      <c r="D72" s="17"/>
      <c r="E72" s="91"/>
      <c r="F72" s="16"/>
      <c r="G72" s="16"/>
      <c r="H72" s="94"/>
      <c r="I72" s="98"/>
    </row>
    <row r="73" spans="2:9" ht="18.75" customHeight="1">
      <c r="B73" s="26">
        <v>67</v>
      </c>
      <c r="C73" s="16"/>
      <c r="D73" s="17"/>
      <c r="E73" s="91"/>
      <c r="F73" s="16"/>
      <c r="G73" s="16"/>
      <c r="H73" s="94"/>
      <c r="I73" s="98"/>
    </row>
    <row r="74" spans="2:9" ht="18.75" customHeight="1">
      <c r="B74" s="26">
        <v>68</v>
      </c>
      <c r="C74" s="16"/>
      <c r="D74" s="17"/>
      <c r="E74" s="91"/>
      <c r="F74" s="16"/>
      <c r="G74" s="16"/>
      <c r="H74" s="94"/>
      <c r="I74" s="98"/>
    </row>
    <row r="75" spans="2:9" ht="18.75" customHeight="1">
      <c r="B75" s="26">
        <v>69</v>
      </c>
      <c r="C75" s="16"/>
      <c r="D75" s="17"/>
      <c r="E75" s="91"/>
      <c r="F75" s="16"/>
      <c r="G75" s="16"/>
      <c r="H75" s="94"/>
      <c r="I75" s="98"/>
    </row>
    <row r="76" spans="2:9" ht="18.75" customHeight="1">
      <c r="B76" s="26">
        <v>70</v>
      </c>
      <c r="C76" s="16"/>
      <c r="D76" s="17"/>
      <c r="E76" s="91"/>
      <c r="F76" s="16"/>
      <c r="G76" s="16"/>
      <c r="H76" s="94"/>
      <c r="I76" s="98"/>
    </row>
    <row r="77" spans="2:9" ht="18.75" customHeight="1">
      <c r="B77" s="26">
        <v>71</v>
      </c>
      <c r="C77" s="16"/>
      <c r="D77" s="17"/>
      <c r="E77" s="91"/>
      <c r="F77" s="16"/>
      <c r="G77" s="16"/>
      <c r="H77" s="94"/>
      <c r="I77" s="98"/>
    </row>
    <row r="78" spans="2:9" ht="18.75" customHeight="1">
      <c r="B78" s="26">
        <v>72</v>
      </c>
      <c r="C78" s="16"/>
      <c r="D78" s="17"/>
      <c r="E78" s="91"/>
      <c r="F78" s="16"/>
      <c r="G78" s="16"/>
      <c r="H78" s="94"/>
      <c r="I78" s="98"/>
    </row>
    <row r="79" spans="2:9" ht="18.75" customHeight="1">
      <c r="B79" s="26">
        <v>73</v>
      </c>
      <c r="C79" s="16"/>
      <c r="D79" s="17"/>
      <c r="E79" s="91"/>
      <c r="F79" s="16"/>
      <c r="G79" s="16"/>
      <c r="H79" s="94"/>
      <c r="I79" s="98"/>
    </row>
    <row r="80" spans="2:9" ht="18.75" customHeight="1">
      <c r="B80" s="26">
        <v>74</v>
      </c>
      <c r="C80" s="16"/>
      <c r="D80" s="17"/>
      <c r="E80" s="91"/>
      <c r="F80" s="16"/>
      <c r="G80" s="16"/>
      <c r="H80" s="94"/>
      <c r="I80" s="98"/>
    </row>
    <row r="81" spans="2:9" ht="18.75" customHeight="1">
      <c r="B81" s="26">
        <v>75</v>
      </c>
      <c r="C81" s="16"/>
      <c r="D81" s="17"/>
      <c r="E81" s="91"/>
      <c r="F81" s="16"/>
      <c r="G81" s="16"/>
      <c r="H81" s="94"/>
      <c r="I81" s="98"/>
    </row>
    <row r="82" spans="2:9" ht="18.75" customHeight="1">
      <c r="B82" s="26">
        <v>76</v>
      </c>
      <c r="C82" s="16"/>
      <c r="D82" s="17"/>
      <c r="E82" s="91"/>
      <c r="F82" s="16"/>
      <c r="G82" s="16"/>
      <c r="H82" s="94"/>
      <c r="I82" s="98"/>
    </row>
    <row r="83" spans="2:9" ht="18.75" customHeight="1">
      <c r="B83" s="26">
        <v>77</v>
      </c>
      <c r="C83" s="16"/>
      <c r="D83" s="17"/>
      <c r="E83" s="91"/>
      <c r="F83" s="16"/>
      <c r="G83" s="16"/>
      <c r="H83" s="94"/>
      <c r="I83" s="98"/>
    </row>
    <row r="84" spans="2:9" ht="18.75" customHeight="1">
      <c r="B84" s="26">
        <v>78</v>
      </c>
      <c r="C84" s="16"/>
      <c r="D84" s="17"/>
      <c r="E84" s="91"/>
      <c r="F84" s="16"/>
      <c r="G84" s="16"/>
      <c r="H84" s="94"/>
      <c r="I84" s="98"/>
    </row>
    <row r="85" spans="2:9" ht="18.75" customHeight="1">
      <c r="B85" s="26">
        <v>79</v>
      </c>
      <c r="C85" s="16"/>
      <c r="D85" s="17"/>
      <c r="E85" s="91"/>
      <c r="F85" s="16"/>
      <c r="G85" s="16"/>
      <c r="H85" s="94"/>
      <c r="I85" s="98"/>
    </row>
    <row r="86" spans="2:9" ht="18.75" customHeight="1">
      <c r="B86" s="26">
        <v>80</v>
      </c>
      <c r="C86" s="16"/>
      <c r="D86" s="17"/>
      <c r="E86" s="91"/>
      <c r="F86" s="16"/>
      <c r="G86" s="16"/>
      <c r="H86" s="94"/>
      <c r="I86" s="98"/>
    </row>
    <row r="87" spans="2:9" ht="18.75" customHeight="1">
      <c r="B87" s="26">
        <v>81</v>
      </c>
      <c r="C87" s="16"/>
      <c r="D87" s="17"/>
      <c r="E87" s="91"/>
      <c r="F87" s="16"/>
      <c r="G87" s="16"/>
      <c r="H87" s="94"/>
      <c r="I87" s="98"/>
    </row>
    <row r="88" spans="2:9" ht="18.75" customHeight="1">
      <c r="B88" s="26">
        <v>82</v>
      </c>
      <c r="C88" s="16"/>
      <c r="D88" s="17"/>
      <c r="E88" s="91"/>
      <c r="F88" s="16"/>
      <c r="G88" s="16"/>
      <c r="H88" s="94"/>
      <c r="I88" s="98"/>
    </row>
    <row r="89" spans="2:9" ht="18.75" customHeight="1">
      <c r="B89" s="26">
        <v>83</v>
      </c>
      <c r="C89" s="16"/>
      <c r="D89" s="17"/>
      <c r="E89" s="91"/>
      <c r="F89" s="16"/>
      <c r="G89" s="16"/>
      <c r="H89" s="94"/>
      <c r="I89" s="98"/>
    </row>
    <row r="90" spans="2:9" ht="18.75" customHeight="1">
      <c r="B90" s="26">
        <v>84</v>
      </c>
      <c r="C90" s="16"/>
      <c r="D90" s="17"/>
      <c r="E90" s="91"/>
      <c r="F90" s="16"/>
      <c r="G90" s="16"/>
      <c r="H90" s="94"/>
      <c r="I90" s="98"/>
    </row>
    <row r="91" spans="2:9" ht="18.75" customHeight="1">
      <c r="B91" s="26">
        <v>85</v>
      </c>
      <c r="C91" s="16"/>
      <c r="D91" s="17"/>
      <c r="E91" s="91"/>
      <c r="F91" s="16"/>
      <c r="G91" s="16"/>
      <c r="H91" s="94"/>
      <c r="I91" s="98"/>
    </row>
    <row r="92" spans="2:9" ht="18.75" customHeight="1">
      <c r="B92" s="26">
        <v>86</v>
      </c>
      <c r="C92" s="16"/>
      <c r="D92" s="17"/>
      <c r="E92" s="91"/>
      <c r="F92" s="16"/>
      <c r="G92" s="16"/>
      <c r="H92" s="94"/>
      <c r="I92" s="98"/>
    </row>
    <row r="93" spans="2:9" ht="18.75" customHeight="1">
      <c r="B93" s="26">
        <v>87</v>
      </c>
      <c r="C93" s="16"/>
      <c r="D93" s="17"/>
      <c r="E93" s="91"/>
      <c r="F93" s="16"/>
      <c r="G93" s="16"/>
      <c r="H93" s="94"/>
      <c r="I93" s="98"/>
    </row>
    <row r="94" spans="2:9" ht="18.75" customHeight="1">
      <c r="B94" s="26">
        <v>88</v>
      </c>
      <c r="C94" s="16"/>
      <c r="D94" s="17"/>
      <c r="E94" s="91"/>
      <c r="F94" s="16"/>
      <c r="G94" s="16"/>
      <c r="H94" s="94"/>
      <c r="I94" s="98"/>
    </row>
    <row r="95" spans="2:9" ht="18.75" customHeight="1">
      <c r="B95" s="26">
        <v>89</v>
      </c>
      <c r="C95" s="16"/>
      <c r="D95" s="17"/>
      <c r="E95" s="91"/>
      <c r="F95" s="16"/>
      <c r="G95" s="16"/>
      <c r="H95" s="94"/>
      <c r="I95" s="98"/>
    </row>
    <row r="96" spans="2:9" ht="18.75" customHeight="1">
      <c r="B96" s="26">
        <v>90</v>
      </c>
      <c r="C96" s="16"/>
      <c r="D96" s="17"/>
      <c r="E96" s="91"/>
      <c r="F96" s="16"/>
      <c r="G96" s="16"/>
      <c r="H96" s="94"/>
      <c r="I96" s="98"/>
    </row>
    <row r="97" ht="18.75" customHeight="1"/>
  </sheetData>
  <sheetProtection algorithmName="SHA-512" hashValue="QLUOVGDG7svjNQ2qTVvLsKRhf8p2F/RuF6D2nprDLAg+9kIUN3TgtySTykffmBmAC836pxI+S4mzEElHQtkhCw==" saltValue="P+rQ4v5P2JZ4t1MLiwewwA==" spinCount="100000" sheet="1" objects="1" scenarios="1"/>
  <mergeCells count="8">
    <mergeCell ref="K2:Q2"/>
    <mergeCell ref="A1:G1"/>
    <mergeCell ref="B5:D5"/>
    <mergeCell ref="B4:D4"/>
    <mergeCell ref="B3:C3"/>
    <mergeCell ref="D3:E3"/>
    <mergeCell ref="F3:G3"/>
    <mergeCell ref="B2:G2"/>
  </mergeCells>
  <phoneticPr fontId="3"/>
  <conditionalFormatting sqref="C7:G7 D8:E96">
    <cfRule type="expression" dxfId="51" priority="18" stopIfTrue="1">
      <formula>$F7="女"</formula>
    </cfRule>
  </conditionalFormatting>
  <conditionalFormatting sqref="C8:C96 G9:G19 F20:G96 F8:G8">
    <cfRule type="expression" dxfId="50" priority="17" stopIfTrue="1">
      <formula>$F8="女"</formula>
    </cfRule>
  </conditionalFormatting>
  <conditionalFormatting sqref="F11">
    <cfRule type="expression" dxfId="49" priority="16" stopIfTrue="1">
      <formula>$F11="女"</formula>
    </cfRule>
  </conditionalFormatting>
  <conditionalFormatting sqref="F9">
    <cfRule type="expression" dxfId="48" priority="14" stopIfTrue="1">
      <formula>$F9="女"</formula>
    </cfRule>
  </conditionalFormatting>
  <conditionalFormatting sqref="F10">
    <cfRule type="expression" dxfId="47" priority="13" stopIfTrue="1">
      <formula>$F10="女"</formula>
    </cfRule>
  </conditionalFormatting>
  <conditionalFormatting sqref="F12">
    <cfRule type="expression" dxfId="46" priority="12" stopIfTrue="1">
      <formula>$F12="女"</formula>
    </cfRule>
  </conditionalFormatting>
  <conditionalFormatting sqref="F13">
    <cfRule type="expression" dxfId="45" priority="10" stopIfTrue="1">
      <formula>$F13="女"</formula>
    </cfRule>
  </conditionalFormatting>
  <conditionalFormatting sqref="F14">
    <cfRule type="expression" dxfId="44" priority="9" stopIfTrue="1">
      <formula>$F14="女"</formula>
    </cfRule>
  </conditionalFormatting>
  <conditionalFormatting sqref="F17">
    <cfRule type="expression" dxfId="43" priority="7" stopIfTrue="1">
      <formula>$F17="女"</formula>
    </cfRule>
  </conditionalFormatting>
  <conditionalFormatting sqref="F15">
    <cfRule type="expression" dxfId="42" priority="6" stopIfTrue="1">
      <formula>$F15="女"</formula>
    </cfRule>
  </conditionalFormatting>
  <conditionalFormatting sqref="F16">
    <cfRule type="expression" dxfId="41" priority="5" stopIfTrue="1">
      <formula>$F16="女"</formula>
    </cfRule>
  </conditionalFormatting>
  <conditionalFormatting sqref="F18">
    <cfRule type="expression" dxfId="40" priority="4" stopIfTrue="1">
      <formula>$F18="女"</formula>
    </cfRule>
  </conditionalFormatting>
  <conditionalFormatting sqref="F19">
    <cfRule type="expression" dxfId="39" priority="3" stopIfTrue="1">
      <formula>$F19="女"</formula>
    </cfRule>
  </conditionalFormatting>
  <conditionalFormatting sqref="H7:I96">
    <cfRule type="expression" dxfId="38" priority="2" stopIfTrue="1">
      <formula>$F7="女"</formula>
    </cfRule>
  </conditionalFormatting>
  <conditionalFormatting sqref="Q4">
    <cfRule type="expression" dxfId="37" priority="1" stopIfTrue="1">
      <formula>$F4="女"</formula>
    </cfRule>
  </conditionalFormatting>
  <dataValidations xWindow="571" yWindow="232" count="11">
    <dataValidation allowBlank="1" showInputMessage="1" showErrorMessage="1" errorTitle="エラー" error="「男」または「女」と入力してください。" sqref="F6" xr:uid="{00000000-0002-0000-0000-000000000000}"/>
    <dataValidation allowBlank="1" showInputMessage="1" showErrorMessage="1" promptTitle="校長名" prompt="氏名を入力してください。" sqref="B4:D4" xr:uid="{00000000-0002-0000-0000-000001000000}"/>
    <dataValidation allowBlank="1" showInputMessage="1" showErrorMessage="1" promptTitle="顧問名" prompt="氏名を入力してください。" sqref="B5:D5" xr:uid="{00000000-0002-0000-0000-000002000000}"/>
    <dataValidation allowBlank="1" showInputMessage="1" showErrorMessage="1" promptTitle="氏名" prompt="姓と名の間は全角スペースです。_x000a_例「栃木●太郎」" sqref="D7:D96" xr:uid="{00000000-0002-0000-0000-000003000000}"/>
    <dataValidation allowBlank="1" showInputMessage="1" showErrorMessage="1" promptTitle="ﾌﾘｶﾞﾅ" prompt="半角で入力してください。_x000a_姓と名の間は全角スペースです。_x000a_例「ﾄﾁｷﾞ●ﾀﾛｳ」" sqref="E7:E96" xr:uid="{00000000-0002-0000-0000-000004000000}"/>
    <dataValidation allowBlank="1" showInputMessage="1" showErrorMessage="1" promptTitle="ナンバーカード" prompt="半角数字で入力してください。" sqref="C7:C96" xr:uid="{00000000-0002-0000-0000-000005000000}"/>
    <dataValidation type="list" allowBlank="1" showInputMessage="1" showErrorMessage="1" errorTitle="エラー" error="「男」または「女」と入力してください。" promptTitle="性別" prompt="リストから選択してください。_x000a_＊「男」「女」を直接入力も可です。" sqref="F7:F96" xr:uid="{00000000-0002-0000-0000-000006000000}">
      <formula1>"男,女"</formula1>
    </dataValidation>
    <dataValidation type="list" allowBlank="1" showInputMessage="1" showErrorMessage="1" errorTitle="エラー" error="正しい学年を入力してください。" promptTitle="学年" prompt="リストから選択してください。_x000a_＊半角数字を直接入力も可です。" sqref="G7:G96" xr:uid="{00000000-0002-0000-0000-000007000000}">
      <formula1>"1,2,3,7,8,9"</formula1>
    </dataValidation>
    <dataValidation allowBlank="1" showErrorMessage="1" errorTitle="エラー" error="正しい競技会名を入力してください。" promptTitle="競技会名" prompt="リストから選択してください。" sqref="B2:G2" xr:uid="{00000000-0002-0000-0000-000008000000}"/>
    <dataValidation imeMode="halfAlpha" allowBlank="1" showInputMessage="1" showErrorMessage="1" promptTitle="JAAF ID" prompt="半角数字で入力してください。" sqref="H7:I96" xr:uid="{5F36C486-8575-4AE9-81DE-4743A3674BDC}"/>
    <dataValidation imeMode="halfAlpha" allowBlank="1" showErrorMessage="1" promptTitle="JAAF ID" prompt="半角数字で入力してください。" sqref="Q4" xr:uid="{2F960F3F-F8FB-420B-B8CF-4431511D7C83}"/>
  </dataValidations>
  <pageMargins left="0.78740157480314965" right="0.70866141732283472" top="0.59055118110236227" bottom="0.59055118110236227" header="0.31496062992125984" footer="0.31496062992125984"/>
  <pageSetup paperSize="9" scale="9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xWindow="571" yWindow="232" count="1">
        <x14:dataValidation type="list" allowBlank="1" showInputMessage="1" showErrorMessage="1" errorTitle="エラー" error="正しい学校コードを入力してください。" promptTitle="学校コード" prompt="リストから選択してください。" xr:uid="{00000000-0002-0000-0000-000009000000}">
          <x14:formula1>
            <xm:f>学校コード表!$A$2:$A$166</xm:f>
          </x14:formula1>
          <xm:sqref>B3:C3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142"/>
  <sheetViews>
    <sheetView view="pageBreakPreview" zoomScaleNormal="100" zoomScaleSheetLayoutView="100" workbookViewId="0">
      <selection activeCell="G7" sqref="G7"/>
    </sheetView>
  </sheetViews>
  <sheetFormatPr defaultColWidth="0" defaultRowHeight="13.2" zeroHeight="1"/>
  <cols>
    <col min="1" max="1" width="3.109375" style="56" customWidth="1"/>
    <col min="2" max="2" width="6.21875" style="56" customWidth="1"/>
    <col min="3" max="3" width="15.6640625" style="56" customWidth="1"/>
    <col min="4" max="5" width="4.6640625" style="56" customWidth="1"/>
    <col min="6" max="6" width="13.5546875" style="56" customWidth="1"/>
    <col min="7" max="7" width="13.109375" style="56" customWidth="1"/>
    <col min="8" max="8" width="9.109375" style="57" customWidth="1"/>
    <col min="9" max="9" width="13.109375" style="56" customWidth="1"/>
    <col min="10" max="10" width="9.109375" style="57" customWidth="1"/>
    <col min="11" max="11" width="7.5546875" style="56" bestFit="1" customWidth="1"/>
    <col min="12" max="12" width="4.6640625" style="57" customWidth="1"/>
    <col min="13" max="13" width="13.109375" style="56" customWidth="1"/>
    <col min="14" max="14" width="9.109375" style="57" customWidth="1"/>
    <col min="15" max="15" width="2.21875" customWidth="1"/>
    <col min="16" max="16384" width="10.6640625" hidden="1"/>
  </cols>
  <sheetData>
    <row r="1" spans="1:14" ht="15" thickBot="1">
      <c r="A1" s="116" t="s">
        <v>378</v>
      </c>
      <c r="B1" s="116"/>
      <c r="C1" s="33"/>
      <c r="D1" s="33"/>
      <c r="E1" s="33"/>
      <c r="F1" s="33"/>
      <c r="G1" s="33"/>
      <c r="H1" s="34"/>
      <c r="I1" s="33"/>
      <c r="J1" s="34"/>
      <c r="K1" s="33"/>
      <c r="L1" s="34"/>
      <c r="M1" s="33"/>
      <c r="N1" s="79"/>
    </row>
    <row r="2" spans="1:14" ht="24" customHeight="1" thickTop="1" thickBot="1">
      <c r="A2" s="33"/>
      <c r="B2" s="33"/>
      <c r="C2" s="33"/>
      <c r="D2" s="33"/>
      <c r="E2" s="117" t="s">
        <v>399</v>
      </c>
      <c r="F2" s="118"/>
      <c r="G2" s="118" t="e">
        <v>#REF!</v>
      </c>
      <c r="H2" s="118" t="e">
        <v>#REF!</v>
      </c>
      <c r="I2" s="118" t="e">
        <v>#REF!</v>
      </c>
      <c r="J2" s="118" t="e">
        <v>#REF!</v>
      </c>
      <c r="K2" s="119" t="e">
        <v>#REF!</v>
      </c>
      <c r="L2" s="35"/>
      <c r="M2" s="33"/>
      <c r="N2" s="36" t="s">
        <v>392</v>
      </c>
    </row>
    <row r="3" spans="1:14" ht="12" customHeight="1" thickTop="1">
      <c r="A3" s="33"/>
      <c r="B3" s="33"/>
      <c r="C3" s="33"/>
      <c r="D3" s="33"/>
      <c r="E3" s="33"/>
      <c r="F3" s="33"/>
      <c r="G3" s="33"/>
      <c r="H3" s="34"/>
      <c r="I3" s="33"/>
      <c r="J3" s="34"/>
      <c r="K3" s="33"/>
      <c r="L3" s="37"/>
      <c r="M3" s="38"/>
      <c r="N3" s="37"/>
    </row>
    <row r="4" spans="1:14" ht="22.5" customHeight="1">
      <c r="A4" s="141" t="s">
        <v>588</v>
      </c>
      <c r="B4" s="141"/>
      <c r="C4" s="141"/>
      <c r="D4" s="120" t="str">
        <f>IF(入力①!$B$2="","",入力①!$B$2)</f>
        <v>全日本中学校通信陸上競技大会栃木県大会</v>
      </c>
      <c r="E4" s="121"/>
      <c r="F4" s="121"/>
      <c r="G4" s="121"/>
      <c r="H4" s="121"/>
      <c r="I4" s="121"/>
      <c r="J4" s="121"/>
      <c r="K4" s="121"/>
      <c r="L4" s="122" t="s">
        <v>425</v>
      </c>
      <c r="M4" s="122"/>
      <c r="N4" s="122"/>
    </row>
    <row r="5" spans="1:14" ht="16.5" customHeight="1">
      <c r="A5" s="123" t="s">
        <v>387</v>
      </c>
      <c r="B5" s="123" t="s">
        <v>388</v>
      </c>
      <c r="C5" s="123" t="s">
        <v>379</v>
      </c>
      <c r="D5" s="129" t="s">
        <v>380</v>
      </c>
      <c r="E5" s="129" t="s">
        <v>381</v>
      </c>
      <c r="F5" s="129" t="s">
        <v>736</v>
      </c>
      <c r="G5" s="131">
        <v>1</v>
      </c>
      <c r="H5" s="132"/>
      <c r="I5" s="113">
        <v>2</v>
      </c>
      <c r="J5" s="114"/>
      <c r="K5" s="113"/>
      <c r="L5" s="114"/>
      <c r="M5" s="113" t="s">
        <v>431</v>
      </c>
      <c r="N5" s="114"/>
    </row>
    <row r="6" spans="1:14" ht="16.5" customHeight="1">
      <c r="A6" s="123"/>
      <c r="B6" s="123"/>
      <c r="C6" s="123"/>
      <c r="D6" s="130"/>
      <c r="E6" s="130"/>
      <c r="F6" s="130"/>
      <c r="G6" s="39" t="s">
        <v>389</v>
      </c>
      <c r="H6" s="40" t="s">
        <v>382</v>
      </c>
      <c r="I6" s="39" t="s">
        <v>389</v>
      </c>
      <c r="J6" s="40" t="s">
        <v>382</v>
      </c>
      <c r="K6" s="39"/>
      <c r="L6" s="40"/>
      <c r="M6" s="39" t="s">
        <v>389</v>
      </c>
      <c r="N6" s="40" t="s">
        <v>382</v>
      </c>
    </row>
    <row r="7" spans="1:14" ht="27" customHeight="1">
      <c r="A7" s="41">
        <v>1</v>
      </c>
      <c r="B7" s="41" t="str">
        <f>IF(入力①!C7="","",入力①!C7)</f>
        <v/>
      </c>
      <c r="C7" s="41" t="str">
        <f>IF(入力①!D7="","",入力①!D7)</f>
        <v/>
      </c>
      <c r="D7" s="41" t="str">
        <f>IF(入力①!F7="","",入力①!F7)</f>
        <v/>
      </c>
      <c r="E7" s="41" t="str">
        <f>IF(入力①!G7="","",入力①!G7)</f>
        <v/>
      </c>
      <c r="F7" s="41" t="str">
        <f>IF(入力①!H7="","",入力①!H7)</f>
        <v/>
      </c>
      <c r="G7" s="6"/>
      <c r="H7" s="12"/>
      <c r="I7" s="6"/>
      <c r="J7" s="12"/>
      <c r="K7" s="151"/>
      <c r="L7" s="152"/>
      <c r="M7" s="6"/>
      <c r="N7" s="12"/>
    </row>
    <row r="8" spans="1:14" ht="27" customHeight="1">
      <c r="A8" s="41">
        <v>2</v>
      </c>
      <c r="B8" s="41" t="str">
        <f>IF(入力①!C8="","",入力①!C8)</f>
        <v/>
      </c>
      <c r="C8" s="41" t="str">
        <f>IF(入力①!D8="","",入力①!D8)</f>
        <v/>
      </c>
      <c r="D8" s="41" t="str">
        <f>IF(入力①!F8="","",入力①!F8)</f>
        <v/>
      </c>
      <c r="E8" s="41" t="str">
        <f>IF(入力①!G8="","",入力①!G8)</f>
        <v/>
      </c>
      <c r="F8" s="41" t="str">
        <f>IF(入力①!H8="","",入力①!H8)</f>
        <v/>
      </c>
      <c r="G8" s="6"/>
      <c r="H8" s="12"/>
      <c r="I8" s="6"/>
      <c r="J8" s="12"/>
      <c r="K8" s="151"/>
      <c r="L8" s="152"/>
      <c r="M8" s="6"/>
      <c r="N8" s="12"/>
    </row>
    <row r="9" spans="1:14" ht="27" customHeight="1">
      <c r="A9" s="41">
        <v>3</v>
      </c>
      <c r="B9" s="41" t="str">
        <f>IF(入力①!C9="","",入力①!C9)</f>
        <v/>
      </c>
      <c r="C9" s="41" t="str">
        <f>IF(入力①!D9="","",入力①!D9)</f>
        <v/>
      </c>
      <c r="D9" s="41" t="str">
        <f>IF(入力①!F9="","",入力①!F9)</f>
        <v/>
      </c>
      <c r="E9" s="41" t="str">
        <f>IF(入力①!G9="","",入力①!G9)</f>
        <v/>
      </c>
      <c r="F9" s="41" t="str">
        <f>IF(入力①!H9="","",入力①!H9)</f>
        <v/>
      </c>
      <c r="G9" s="6"/>
      <c r="H9" s="12"/>
      <c r="I9" s="6"/>
      <c r="J9" s="12"/>
      <c r="K9" s="151"/>
      <c r="L9" s="152"/>
      <c r="M9" s="6"/>
      <c r="N9" s="12"/>
    </row>
    <row r="10" spans="1:14" ht="27" customHeight="1">
      <c r="A10" s="41">
        <v>4</v>
      </c>
      <c r="B10" s="41" t="str">
        <f>IF(入力①!C10="","",入力①!C10)</f>
        <v/>
      </c>
      <c r="C10" s="41" t="str">
        <f>IF(入力①!D10="","",入力①!D10)</f>
        <v/>
      </c>
      <c r="D10" s="41" t="str">
        <f>IF(入力①!F10="","",入力①!F10)</f>
        <v/>
      </c>
      <c r="E10" s="41" t="str">
        <f>IF(入力①!G10="","",入力①!G10)</f>
        <v/>
      </c>
      <c r="F10" s="41" t="str">
        <f>IF(入力①!H10="","",入力①!H10)</f>
        <v/>
      </c>
      <c r="G10" s="6"/>
      <c r="H10" s="12"/>
      <c r="I10" s="6"/>
      <c r="J10" s="12"/>
      <c r="K10" s="151"/>
      <c r="L10" s="152"/>
      <c r="M10" s="6"/>
      <c r="N10" s="12"/>
    </row>
    <row r="11" spans="1:14" ht="27" customHeight="1">
      <c r="A11" s="41">
        <v>5</v>
      </c>
      <c r="B11" s="41" t="str">
        <f>IF(入力①!C11="","",入力①!C11)</f>
        <v/>
      </c>
      <c r="C11" s="41" t="str">
        <f>IF(入力①!D11="","",入力①!D11)</f>
        <v/>
      </c>
      <c r="D11" s="41" t="str">
        <f>IF(入力①!F11="","",入力①!F11)</f>
        <v/>
      </c>
      <c r="E11" s="41" t="str">
        <f>IF(入力①!G11="","",入力①!G11)</f>
        <v/>
      </c>
      <c r="F11" s="41" t="str">
        <f>IF(入力①!H11="","",入力①!H11)</f>
        <v/>
      </c>
      <c r="G11" s="6"/>
      <c r="H11" s="12"/>
      <c r="I11" s="6"/>
      <c r="J11" s="12"/>
      <c r="K11" s="151"/>
      <c r="L11" s="152"/>
      <c r="M11" s="6"/>
      <c r="N11" s="12"/>
    </row>
    <row r="12" spans="1:14" ht="27" customHeight="1">
      <c r="A12" s="41">
        <v>6</v>
      </c>
      <c r="B12" s="41" t="str">
        <f>IF(入力①!C12="","",入力①!C12)</f>
        <v/>
      </c>
      <c r="C12" s="41" t="str">
        <f>IF(入力①!D12="","",入力①!D12)</f>
        <v/>
      </c>
      <c r="D12" s="41" t="str">
        <f>IF(入力①!F12="","",入力①!F12)</f>
        <v/>
      </c>
      <c r="E12" s="41" t="str">
        <f>IF(入力①!G12="","",入力①!G12)</f>
        <v/>
      </c>
      <c r="F12" s="41" t="str">
        <f>IF(入力①!H12="","",入力①!H12)</f>
        <v/>
      </c>
      <c r="G12" s="6"/>
      <c r="H12" s="12"/>
      <c r="I12" s="6"/>
      <c r="J12" s="12"/>
      <c r="K12" s="151"/>
      <c r="L12" s="152"/>
      <c r="M12" s="6"/>
      <c r="N12" s="12"/>
    </row>
    <row r="13" spans="1:14" ht="27" customHeight="1">
      <c r="A13" s="41">
        <v>7</v>
      </c>
      <c r="B13" s="41" t="str">
        <f>IF(入力①!C13="","",入力①!C13)</f>
        <v/>
      </c>
      <c r="C13" s="41" t="str">
        <f>IF(入力①!D13="","",入力①!D13)</f>
        <v/>
      </c>
      <c r="D13" s="41" t="str">
        <f>IF(入力①!F13="","",入力①!F13)</f>
        <v/>
      </c>
      <c r="E13" s="41" t="str">
        <f>IF(入力①!G13="","",入力①!G13)</f>
        <v/>
      </c>
      <c r="F13" s="41" t="str">
        <f>IF(入力①!H13="","",入力①!H13)</f>
        <v/>
      </c>
      <c r="G13" s="6"/>
      <c r="H13" s="12"/>
      <c r="I13" s="6"/>
      <c r="J13" s="12"/>
      <c r="K13" s="151"/>
      <c r="L13" s="152"/>
      <c r="M13" s="6"/>
      <c r="N13" s="12"/>
    </row>
    <row r="14" spans="1:14" ht="27" customHeight="1">
      <c r="A14" s="41">
        <v>8</v>
      </c>
      <c r="B14" s="41" t="str">
        <f>IF(入力①!C14="","",入力①!C14)</f>
        <v/>
      </c>
      <c r="C14" s="41" t="str">
        <f>IF(入力①!D14="","",入力①!D14)</f>
        <v/>
      </c>
      <c r="D14" s="41" t="str">
        <f>IF(入力①!F14="","",入力①!F14)</f>
        <v/>
      </c>
      <c r="E14" s="41" t="str">
        <f>IF(入力①!G14="","",入力①!G14)</f>
        <v/>
      </c>
      <c r="F14" s="41" t="str">
        <f>IF(入力①!H14="","",入力①!H14)</f>
        <v/>
      </c>
      <c r="G14" s="6"/>
      <c r="H14" s="12"/>
      <c r="I14" s="6"/>
      <c r="J14" s="12"/>
      <c r="K14" s="151"/>
      <c r="L14" s="152"/>
      <c r="M14" s="6"/>
      <c r="N14" s="12"/>
    </row>
    <row r="15" spans="1:14" ht="27" customHeight="1">
      <c r="A15" s="41">
        <v>9</v>
      </c>
      <c r="B15" s="41" t="str">
        <f>IF(入力①!C15="","",入力①!C15)</f>
        <v/>
      </c>
      <c r="C15" s="41" t="str">
        <f>IF(入力①!D15="","",入力①!D15)</f>
        <v/>
      </c>
      <c r="D15" s="41" t="str">
        <f>IF(入力①!F15="","",入力①!F15)</f>
        <v/>
      </c>
      <c r="E15" s="41" t="str">
        <f>IF(入力①!G15="","",入力①!G15)</f>
        <v/>
      </c>
      <c r="F15" s="41" t="str">
        <f>IF(入力①!H15="","",入力①!H15)</f>
        <v/>
      </c>
      <c r="G15" s="6"/>
      <c r="H15" s="12"/>
      <c r="I15" s="6"/>
      <c r="J15" s="12"/>
      <c r="K15" s="151"/>
      <c r="L15" s="152"/>
      <c r="M15" s="6"/>
      <c r="N15" s="12"/>
    </row>
    <row r="16" spans="1:14" ht="27" customHeight="1">
      <c r="A16" s="41">
        <v>10</v>
      </c>
      <c r="B16" s="41" t="str">
        <f>IF(入力①!C16="","",入力①!C16)</f>
        <v/>
      </c>
      <c r="C16" s="41" t="str">
        <f>IF(入力①!D16="","",入力①!D16)</f>
        <v/>
      </c>
      <c r="D16" s="41" t="str">
        <f>IF(入力①!F16="","",入力①!F16)</f>
        <v/>
      </c>
      <c r="E16" s="41" t="str">
        <f>IF(入力①!G16="","",入力①!G16)</f>
        <v/>
      </c>
      <c r="F16" s="41" t="str">
        <f>IF(入力①!H16="","",入力①!H16)</f>
        <v/>
      </c>
      <c r="G16" s="6"/>
      <c r="H16" s="12"/>
      <c r="I16" s="6"/>
      <c r="J16" s="12"/>
      <c r="K16" s="151"/>
      <c r="L16" s="152"/>
      <c r="M16" s="6"/>
      <c r="N16" s="12"/>
    </row>
    <row r="17" spans="1:14" ht="27" customHeight="1">
      <c r="A17" s="41">
        <v>11</v>
      </c>
      <c r="B17" s="41" t="str">
        <f>IF(入力①!C17="","",入力①!C17)</f>
        <v/>
      </c>
      <c r="C17" s="41" t="str">
        <f>IF(入力①!D17="","",入力①!D17)</f>
        <v/>
      </c>
      <c r="D17" s="41" t="str">
        <f>IF(入力①!F17="","",入力①!F17)</f>
        <v/>
      </c>
      <c r="E17" s="41" t="str">
        <f>IF(入力①!G17="","",入力①!G17)</f>
        <v/>
      </c>
      <c r="F17" s="41" t="str">
        <f>IF(入力①!H17="","",入力①!H17)</f>
        <v/>
      </c>
      <c r="G17" s="6"/>
      <c r="H17" s="12"/>
      <c r="I17" s="6"/>
      <c r="J17" s="12"/>
      <c r="K17" s="151"/>
      <c r="L17" s="152"/>
      <c r="M17" s="6"/>
      <c r="N17" s="12"/>
    </row>
    <row r="18" spans="1:14" ht="27" customHeight="1">
      <c r="A18" s="41">
        <v>12</v>
      </c>
      <c r="B18" s="41" t="str">
        <f>IF(入力①!C18="","",入力①!C18)</f>
        <v/>
      </c>
      <c r="C18" s="41" t="str">
        <f>IF(入力①!D18="","",入力①!D18)</f>
        <v/>
      </c>
      <c r="D18" s="41" t="str">
        <f>IF(入力①!F18="","",入力①!F18)</f>
        <v/>
      </c>
      <c r="E18" s="41" t="str">
        <f>IF(入力①!G18="","",入力①!G18)</f>
        <v/>
      </c>
      <c r="F18" s="41" t="str">
        <f>IF(入力①!H18="","",入力①!H18)</f>
        <v/>
      </c>
      <c r="G18" s="6"/>
      <c r="H18" s="12"/>
      <c r="I18" s="6"/>
      <c r="J18" s="12"/>
      <c r="K18" s="151"/>
      <c r="L18" s="152"/>
      <c r="M18" s="6"/>
      <c r="N18" s="12"/>
    </row>
    <row r="19" spans="1:14" ht="27" customHeight="1">
      <c r="A19" s="41">
        <v>13</v>
      </c>
      <c r="B19" s="41" t="str">
        <f>IF(入力①!C19="","",入力①!C19)</f>
        <v/>
      </c>
      <c r="C19" s="41" t="str">
        <f>IF(入力①!D19="","",入力①!D19)</f>
        <v/>
      </c>
      <c r="D19" s="41" t="str">
        <f>IF(入力①!F19="","",入力①!F19)</f>
        <v/>
      </c>
      <c r="E19" s="41" t="str">
        <f>IF(入力①!G19="","",入力①!G19)</f>
        <v/>
      </c>
      <c r="F19" s="41" t="str">
        <f>IF(入力①!H19="","",入力①!H19)</f>
        <v/>
      </c>
      <c r="G19" s="6"/>
      <c r="H19" s="12"/>
      <c r="I19" s="6"/>
      <c r="J19" s="12"/>
      <c r="K19" s="151"/>
      <c r="L19" s="152"/>
      <c r="M19" s="6"/>
      <c r="N19" s="12"/>
    </row>
    <row r="20" spans="1:14" ht="27" customHeight="1">
      <c r="A20" s="41">
        <v>14</v>
      </c>
      <c r="B20" s="41" t="str">
        <f>IF(入力①!C20="","",入力①!C20)</f>
        <v/>
      </c>
      <c r="C20" s="41" t="str">
        <f>IF(入力①!D20="","",入力①!D20)</f>
        <v/>
      </c>
      <c r="D20" s="41" t="str">
        <f>IF(入力①!F20="","",入力①!F20)</f>
        <v/>
      </c>
      <c r="E20" s="41" t="str">
        <f>IF(入力①!G20="","",入力①!G20)</f>
        <v/>
      </c>
      <c r="F20" s="41" t="str">
        <f>IF(入力①!H20="","",入力①!H20)</f>
        <v/>
      </c>
      <c r="G20" s="6"/>
      <c r="H20" s="12"/>
      <c r="I20" s="6"/>
      <c r="J20" s="12"/>
      <c r="K20" s="151"/>
      <c r="L20" s="152"/>
      <c r="M20" s="6"/>
      <c r="N20" s="12"/>
    </row>
    <row r="21" spans="1:14" ht="27" customHeight="1">
      <c r="A21" s="41">
        <v>15</v>
      </c>
      <c r="B21" s="41" t="str">
        <f>IF(入力①!C21="","",入力①!C21)</f>
        <v/>
      </c>
      <c r="C21" s="41" t="str">
        <f>IF(入力①!D21="","",入力①!D21)</f>
        <v/>
      </c>
      <c r="D21" s="41" t="str">
        <f>IF(入力①!F21="","",入力①!F21)</f>
        <v/>
      </c>
      <c r="E21" s="41" t="str">
        <f>IF(入力①!G21="","",入力①!G21)</f>
        <v/>
      </c>
      <c r="F21" s="41" t="str">
        <f>IF(入力①!H21="","",入力①!H21)</f>
        <v/>
      </c>
      <c r="G21" s="6"/>
      <c r="H21" s="12"/>
      <c r="I21" s="6"/>
      <c r="J21" s="12"/>
      <c r="K21" s="151"/>
      <c r="L21" s="152"/>
      <c r="M21" s="6"/>
      <c r="N21" s="12"/>
    </row>
    <row r="22" spans="1:14" ht="27" customHeight="1">
      <c r="A22" s="41">
        <v>16</v>
      </c>
      <c r="B22" s="41" t="str">
        <f>IF(入力①!C22="","",入力①!C22)</f>
        <v/>
      </c>
      <c r="C22" s="41" t="str">
        <f>IF(入力①!D22="","",入力①!D22)</f>
        <v/>
      </c>
      <c r="D22" s="41" t="str">
        <f>IF(入力①!F22="","",入力①!F22)</f>
        <v/>
      </c>
      <c r="E22" s="41" t="str">
        <f>IF(入力①!G22="","",入力①!G22)</f>
        <v/>
      </c>
      <c r="F22" s="41" t="str">
        <f>IF(入力①!H22="","",入力①!H22)</f>
        <v/>
      </c>
      <c r="G22" s="6"/>
      <c r="H22" s="12"/>
      <c r="I22" s="6"/>
      <c r="J22" s="12"/>
      <c r="K22" s="151"/>
      <c r="L22" s="152"/>
      <c r="M22" s="6"/>
      <c r="N22" s="12"/>
    </row>
    <row r="23" spans="1:14" ht="27" customHeight="1">
      <c r="A23" s="41">
        <v>17</v>
      </c>
      <c r="B23" s="41" t="str">
        <f>IF(入力①!C23="","",入力①!C23)</f>
        <v/>
      </c>
      <c r="C23" s="41" t="str">
        <f>IF(入力①!D23="","",入力①!D23)</f>
        <v/>
      </c>
      <c r="D23" s="41" t="str">
        <f>IF(入力①!F23="","",入力①!F23)</f>
        <v/>
      </c>
      <c r="E23" s="41" t="str">
        <f>IF(入力①!G23="","",入力①!G23)</f>
        <v/>
      </c>
      <c r="F23" s="41" t="str">
        <f>IF(入力①!H23="","",入力①!H23)</f>
        <v/>
      </c>
      <c r="G23" s="6"/>
      <c r="H23" s="12"/>
      <c r="I23" s="6"/>
      <c r="J23" s="12"/>
      <c r="K23" s="151"/>
      <c r="L23" s="152"/>
      <c r="M23" s="6"/>
      <c r="N23" s="12"/>
    </row>
    <row r="24" spans="1:14" ht="27" customHeight="1">
      <c r="A24" s="41">
        <v>18</v>
      </c>
      <c r="B24" s="41" t="str">
        <f>IF(入力①!C24="","",入力①!C24)</f>
        <v/>
      </c>
      <c r="C24" s="41" t="str">
        <f>IF(入力①!D24="","",入力①!D24)</f>
        <v/>
      </c>
      <c r="D24" s="41" t="str">
        <f>IF(入力①!F24="","",入力①!F24)</f>
        <v/>
      </c>
      <c r="E24" s="41" t="str">
        <f>IF(入力①!G24="","",入力①!G24)</f>
        <v/>
      </c>
      <c r="F24" s="41" t="str">
        <f>IF(入力①!H24="","",入力①!H24)</f>
        <v/>
      </c>
      <c r="G24" s="6"/>
      <c r="H24" s="12"/>
      <c r="I24" s="6"/>
      <c r="J24" s="12"/>
      <c r="K24" s="151"/>
      <c r="L24" s="152"/>
      <c r="M24" s="6"/>
      <c r="N24" s="12"/>
    </row>
    <row r="25" spans="1:14" ht="27" customHeight="1">
      <c r="A25" s="41">
        <v>19</v>
      </c>
      <c r="B25" s="41" t="str">
        <f>IF(入力①!C25="","",入力①!C25)</f>
        <v/>
      </c>
      <c r="C25" s="41" t="str">
        <f>IF(入力①!D25="","",入力①!D25)</f>
        <v/>
      </c>
      <c r="D25" s="41" t="str">
        <f>IF(入力①!F25="","",入力①!F25)</f>
        <v/>
      </c>
      <c r="E25" s="41" t="str">
        <f>IF(入力①!G25="","",入力①!G25)</f>
        <v/>
      </c>
      <c r="F25" s="41" t="str">
        <f>IF(入力①!H25="","",入力①!H25)</f>
        <v/>
      </c>
      <c r="G25" s="6"/>
      <c r="H25" s="12"/>
      <c r="I25" s="6"/>
      <c r="J25" s="12"/>
      <c r="K25" s="151"/>
      <c r="L25" s="152"/>
      <c r="M25" s="6"/>
      <c r="N25" s="12"/>
    </row>
    <row r="26" spans="1:14" ht="27" customHeight="1">
      <c r="A26" s="41">
        <v>20</v>
      </c>
      <c r="B26" s="41" t="str">
        <f>IF(入力①!C26="","",入力①!C26)</f>
        <v/>
      </c>
      <c r="C26" s="41" t="str">
        <f>IF(入力①!D26="","",入力①!D26)</f>
        <v/>
      </c>
      <c r="D26" s="41" t="str">
        <f>IF(入力①!F26="","",入力①!F26)</f>
        <v/>
      </c>
      <c r="E26" s="41" t="str">
        <f>IF(入力①!G26="","",入力①!G26)</f>
        <v/>
      </c>
      <c r="F26" s="41" t="str">
        <f>IF(入力①!H26="","",入力①!H26)</f>
        <v/>
      </c>
      <c r="G26" s="6"/>
      <c r="H26" s="12"/>
      <c r="I26" s="6"/>
      <c r="J26" s="12"/>
      <c r="K26" s="151"/>
      <c r="L26" s="152"/>
      <c r="M26" s="6"/>
      <c r="N26" s="12"/>
    </row>
    <row r="27" spans="1:14" ht="27" customHeight="1">
      <c r="A27" s="41">
        <v>21</v>
      </c>
      <c r="B27" s="41" t="str">
        <f>IF(入力①!C27="","",入力①!C27)</f>
        <v/>
      </c>
      <c r="C27" s="41" t="str">
        <f>IF(入力①!D27="","",入力①!D27)</f>
        <v/>
      </c>
      <c r="D27" s="41" t="str">
        <f>IF(入力①!F27="","",入力①!F27)</f>
        <v/>
      </c>
      <c r="E27" s="41" t="str">
        <f>IF(入力①!G27="","",入力①!G27)</f>
        <v/>
      </c>
      <c r="F27" s="41" t="str">
        <f>IF(入力①!H27="","",入力①!H27)</f>
        <v/>
      </c>
      <c r="G27" s="6"/>
      <c r="H27" s="12"/>
      <c r="I27" s="6"/>
      <c r="J27" s="12"/>
      <c r="K27" s="151"/>
      <c r="L27" s="152"/>
      <c r="M27" s="6"/>
      <c r="N27" s="12"/>
    </row>
    <row r="28" spans="1:14" ht="27" customHeight="1">
      <c r="A28" s="41">
        <v>22</v>
      </c>
      <c r="B28" s="41" t="str">
        <f>IF(入力①!C28="","",入力①!C28)</f>
        <v/>
      </c>
      <c r="C28" s="41" t="str">
        <f>IF(入力①!D28="","",入力①!D28)</f>
        <v/>
      </c>
      <c r="D28" s="41" t="str">
        <f>IF(入力①!F28="","",入力①!F28)</f>
        <v/>
      </c>
      <c r="E28" s="41" t="str">
        <f>IF(入力①!G28="","",入力①!G28)</f>
        <v/>
      </c>
      <c r="F28" s="41" t="str">
        <f>IF(入力①!H28="","",入力①!H28)</f>
        <v/>
      </c>
      <c r="G28" s="6"/>
      <c r="H28" s="12"/>
      <c r="I28" s="6"/>
      <c r="J28" s="12"/>
      <c r="K28" s="151"/>
      <c r="L28" s="152"/>
      <c r="M28" s="6"/>
      <c r="N28" s="12"/>
    </row>
    <row r="29" spans="1:14" ht="27" customHeight="1">
      <c r="A29" s="41">
        <v>23</v>
      </c>
      <c r="B29" s="41" t="str">
        <f>IF(入力①!C29="","",入力①!C29)</f>
        <v/>
      </c>
      <c r="C29" s="41" t="str">
        <f>IF(入力①!D29="","",入力①!D29)</f>
        <v/>
      </c>
      <c r="D29" s="41" t="str">
        <f>IF(入力①!F29="","",入力①!F29)</f>
        <v/>
      </c>
      <c r="E29" s="41" t="str">
        <f>IF(入力①!G29="","",入力①!G29)</f>
        <v/>
      </c>
      <c r="F29" s="41" t="str">
        <f>IF(入力①!H29="","",入力①!H29)</f>
        <v/>
      </c>
      <c r="G29" s="6"/>
      <c r="H29" s="12"/>
      <c r="I29" s="6"/>
      <c r="J29" s="12"/>
      <c r="K29" s="151"/>
      <c r="L29" s="152"/>
      <c r="M29" s="6"/>
      <c r="N29" s="12"/>
    </row>
    <row r="30" spans="1:14" ht="27" customHeight="1">
      <c r="A30" s="41">
        <v>24</v>
      </c>
      <c r="B30" s="41" t="str">
        <f>IF(入力①!C30="","",入力①!C30)</f>
        <v/>
      </c>
      <c r="C30" s="41" t="str">
        <f>IF(入力①!D30="","",入力①!D30)</f>
        <v/>
      </c>
      <c r="D30" s="41" t="str">
        <f>IF(入力①!F30="","",入力①!F30)</f>
        <v/>
      </c>
      <c r="E30" s="41" t="str">
        <f>IF(入力①!G30="","",入力①!G30)</f>
        <v/>
      </c>
      <c r="F30" s="41" t="str">
        <f>IF(入力①!H30="","",入力①!H30)</f>
        <v/>
      </c>
      <c r="G30" s="6"/>
      <c r="H30" s="12"/>
      <c r="I30" s="6"/>
      <c r="J30" s="12"/>
      <c r="K30" s="151"/>
      <c r="L30" s="152"/>
      <c r="M30" s="6"/>
      <c r="N30" s="12"/>
    </row>
    <row r="31" spans="1:14" ht="27" customHeight="1">
      <c r="A31" s="41">
        <v>25</v>
      </c>
      <c r="B31" s="41" t="str">
        <f>IF(入力①!C31="","",入力①!C31)</f>
        <v/>
      </c>
      <c r="C31" s="41" t="str">
        <f>IF(入力①!D31="","",入力①!D31)</f>
        <v/>
      </c>
      <c r="D31" s="41" t="str">
        <f>IF(入力①!F31="","",入力①!F31)</f>
        <v/>
      </c>
      <c r="E31" s="41" t="str">
        <f>IF(入力①!G31="","",入力①!G31)</f>
        <v/>
      </c>
      <c r="F31" s="41" t="str">
        <f>IF(入力①!H31="","",入力①!H31)</f>
        <v/>
      </c>
      <c r="G31" s="6"/>
      <c r="H31" s="12"/>
      <c r="I31" s="6"/>
      <c r="J31" s="12"/>
      <c r="K31" s="151"/>
      <c r="L31" s="152"/>
      <c r="M31" s="6"/>
      <c r="N31" s="12"/>
    </row>
    <row r="32" spans="1:14" ht="27" customHeight="1">
      <c r="A32" s="41">
        <v>26</v>
      </c>
      <c r="B32" s="41" t="str">
        <f>IF(入力①!C32="","",入力①!C32)</f>
        <v/>
      </c>
      <c r="C32" s="41" t="str">
        <f>IF(入力①!D32="","",入力①!D32)</f>
        <v/>
      </c>
      <c r="D32" s="41" t="str">
        <f>IF(入力①!F32="","",入力①!F32)</f>
        <v/>
      </c>
      <c r="E32" s="41" t="str">
        <f>IF(入力①!G32="","",入力①!G32)</f>
        <v/>
      </c>
      <c r="F32" s="41" t="str">
        <f>IF(入力①!H32="","",入力①!H32)</f>
        <v/>
      </c>
      <c r="G32" s="6"/>
      <c r="H32" s="12"/>
      <c r="I32" s="6"/>
      <c r="J32" s="12"/>
      <c r="K32" s="151"/>
      <c r="L32" s="152"/>
      <c r="M32" s="6"/>
      <c r="N32" s="12"/>
    </row>
    <row r="33" spans="1:14" ht="27" customHeight="1">
      <c r="A33" s="41">
        <v>27</v>
      </c>
      <c r="B33" s="41" t="str">
        <f>IF(入力①!C33="","",入力①!C33)</f>
        <v/>
      </c>
      <c r="C33" s="41" t="str">
        <f>IF(入力①!D33="","",入力①!D33)</f>
        <v/>
      </c>
      <c r="D33" s="41" t="str">
        <f>IF(入力①!F33="","",入力①!F33)</f>
        <v/>
      </c>
      <c r="E33" s="41" t="str">
        <f>IF(入力①!G33="","",入力①!G33)</f>
        <v/>
      </c>
      <c r="F33" s="41" t="str">
        <f>IF(入力①!H33="","",入力①!H33)</f>
        <v/>
      </c>
      <c r="G33" s="6"/>
      <c r="H33" s="12"/>
      <c r="I33" s="6"/>
      <c r="J33" s="12"/>
      <c r="K33" s="151"/>
      <c r="L33" s="152"/>
      <c r="M33" s="6"/>
      <c r="N33" s="12"/>
    </row>
    <row r="34" spans="1:14" ht="27" customHeight="1">
      <c r="A34" s="41">
        <v>28</v>
      </c>
      <c r="B34" s="41" t="str">
        <f>IF(入力①!C34="","",入力①!C34)</f>
        <v/>
      </c>
      <c r="C34" s="41" t="str">
        <f>IF(入力①!D34="","",入力①!D34)</f>
        <v/>
      </c>
      <c r="D34" s="41" t="str">
        <f>IF(入力①!F34="","",入力①!F34)</f>
        <v/>
      </c>
      <c r="E34" s="41" t="str">
        <f>IF(入力①!G34="","",入力①!G34)</f>
        <v/>
      </c>
      <c r="F34" s="41" t="str">
        <f>IF(入力①!H34="","",入力①!H34)</f>
        <v/>
      </c>
      <c r="G34" s="6"/>
      <c r="H34" s="12"/>
      <c r="I34" s="6"/>
      <c r="J34" s="12"/>
      <c r="K34" s="151"/>
      <c r="L34" s="152"/>
      <c r="M34" s="6"/>
      <c r="N34" s="12"/>
    </row>
    <row r="35" spans="1:14" ht="27" customHeight="1">
      <c r="A35" s="41">
        <v>29</v>
      </c>
      <c r="B35" s="41" t="str">
        <f>IF(入力①!C35="","",入力①!C35)</f>
        <v/>
      </c>
      <c r="C35" s="41" t="str">
        <f>IF(入力①!D35="","",入力①!D35)</f>
        <v/>
      </c>
      <c r="D35" s="41" t="str">
        <f>IF(入力①!F35="","",入力①!F35)</f>
        <v/>
      </c>
      <c r="E35" s="41" t="str">
        <f>IF(入力①!G35="","",入力①!G35)</f>
        <v/>
      </c>
      <c r="F35" s="41" t="str">
        <f>IF(入力①!H35="","",入力①!H35)</f>
        <v/>
      </c>
      <c r="G35" s="6"/>
      <c r="H35" s="12"/>
      <c r="I35" s="6"/>
      <c r="J35" s="12"/>
      <c r="K35" s="151"/>
      <c r="L35" s="152"/>
      <c r="M35" s="6"/>
      <c r="N35" s="12"/>
    </row>
    <row r="36" spans="1:14" ht="27" customHeight="1">
      <c r="A36" s="41">
        <v>30</v>
      </c>
      <c r="B36" s="41" t="str">
        <f>IF(入力①!C36="","",入力①!C36)</f>
        <v/>
      </c>
      <c r="C36" s="41" t="str">
        <f>IF(入力①!D36="","",入力①!D36)</f>
        <v/>
      </c>
      <c r="D36" s="41" t="str">
        <f>IF(入力①!F36="","",入力①!F36)</f>
        <v/>
      </c>
      <c r="E36" s="41" t="str">
        <f>IF(入力①!G36="","",入力①!G36)</f>
        <v/>
      </c>
      <c r="F36" s="41" t="str">
        <f>IF(入力①!H36="","",入力①!H36)</f>
        <v/>
      </c>
      <c r="G36" s="6"/>
      <c r="H36" s="12"/>
      <c r="I36" s="6"/>
      <c r="J36" s="12"/>
      <c r="K36" s="151"/>
      <c r="L36" s="152"/>
      <c r="M36" s="6"/>
      <c r="N36" s="12"/>
    </row>
    <row r="37" spans="1:14" ht="24" customHeight="1">
      <c r="A37" s="125"/>
      <c r="B37" s="126"/>
      <c r="C37" s="126"/>
      <c r="D37" s="126"/>
      <c r="E37" s="126"/>
      <c r="F37" s="126"/>
      <c r="G37" s="126"/>
      <c r="H37" s="126"/>
      <c r="I37" s="126"/>
      <c r="J37" s="42"/>
      <c r="K37" s="43" t="s">
        <v>383</v>
      </c>
      <c r="L37" s="127" t="str">
        <f>IF(入力①!B5="","",入力①!B5)</f>
        <v/>
      </c>
      <c r="M37" s="127"/>
      <c r="N37" s="128"/>
    </row>
    <row r="38" spans="1:14">
      <c r="A38" s="44"/>
      <c r="B38" s="44"/>
      <c r="C38" s="44"/>
      <c r="D38" s="44"/>
      <c r="E38" s="44"/>
      <c r="F38" s="44"/>
      <c r="G38" s="44"/>
      <c r="H38" s="45"/>
      <c r="I38" s="44"/>
      <c r="J38" s="45"/>
      <c r="K38" s="44"/>
      <c r="L38" s="45"/>
      <c r="M38" s="44"/>
      <c r="N38" s="45"/>
    </row>
    <row r="39" spans="1:14" ht="21" customHeight="1">
      <c r="A39" s="124" t="s">
        <v>398</v>
      </c>
      <c r="B39" s="124" t="s">
        <v>4</v>
      </c>
      <c r="C39" s="133" t="s">
        <v>397</v>
      </c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>
      <c r="A40" s="33"/>
      <c r="B40" s="33"/>
      <c r="C40" s="33"/>
      <c r="D40" s="33"/>
      <c r="E40" s="33"/>
      <c r="F40" s="33"/>
      <c r="G40" s="33"/>
      <c r="H40" s="34"/>
      <c r="I40" s="33"/>
      <c r="J40" s="34"/>
      <c r="K40" s="33"/>
      <c r="L40" s="34"/>
      <c r="M40" s="33"/>
      <c r="N40" s="34"/>
    </row>
    <row r="41" spans="1:14" ht="18" customHeight="1">
      <c r="A41" s="138" t="s">
        <v>394</v>
      </c>
      <c r="B41" s="138"/>
      <c r="C41" s="138"/>
      <c r="D41" s="138"/>
      <c r="E41" s="138"/>
      <c r="F41" s="138"/>
      <c r="G41" s="138"/>
      <c r="H41" s="138"/>
      <c r="I41" s="138"/>
      <c r="J41" s="138"/>
      <c r="K41" s="33"/>
      <c r="L41" s="34"/>
      <c r="M41" s="46" t="s">
        <v>384</v>
      </c>
      <c r="N41" s="47" t="str">
        <f>IF(入力①!B3="","",(入力①!B3))</f>
        <v/>
      </c>
    </row>
    <row r="42" spans="1:14" ht="24" customHeight="1">
      <c r="A42" s="33"/>
      <c r="B42" s="33"/>
      <c r="C42" s="33"/>
      <c r="D42" s="33"/>
      <c r="E42" s="33"/>
      <c r="F42" s="33"/>
      <c r="G42" s="38"/>
      <c r="H42" s="37"/>
      <c r="I42" s="134" t="s">
        <v>385</v>
      </c>
      <c r="J42" s="134"/>
      <c r="K42" s="137" t="str">
        <f>IF(入力①!D3="","",入力①!D3)</f>
        <v/>
      </c>
      <c r="L42" s="137"/>
      <c r="M42" s="137"/>
      <c r="N42" s="137"/>
    </row>
    <row r="43" spans="1:14" ht="24" customHeight="1">
      <c r="A43" s="33"/>
      <c r="B43" s="33"/>
      <c r="C43" s="33"/>
      <c r="D43" s="33"/>
      <c r="E43" s="33"/>
      <c r="F43" s="33"/>
      <c r="G43" s="38"/>
      <c r="H43" s="37"/>
      <c r="I43" s="115" t="s">
        <v>386</v>
      </c>
      <c r="J43" s="115"/>
      <c r="K43" s="140" t="str">
        <f>IF(入力①!B4="","",入力①!B4)</f>
        <v/>
      </c>
      <c r="L43" s="140"/>
      <c r="M43" s="140"/>
      <c r="N43" s="48" t="s">
        <v>390</v>
      </c>
    </row>
    <row r="44" spans="1:14">
      <c r="A44" s="33"/>
      <c r="B44" s="33"/>
      <c r="C44" s="33"/>
      <c r="D44" s="33"/>
      <c r="E44" s="33"/>
      <c r="F44" s="33"/>
      <c r="G44" s="38"/>
      <c r="H44" s="49"/>
      <c r="I44" s="50"/>
      <c r="J44" s="51"/>
      <c r="K44" s="52"/>
      <c r="L44" s="51"/>
      <c r="M44" s="52"/>
      <c r="N44" s="53"/>
    </row>
    <row r="45" spans="1:14" ht="18" customHeight="1">
      <c r="A45" s="138" t="s">
        <v>395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9"/>
      <c r="L45" s="139"/>
      <c r="M45" s="139"/>
      <c r="N45" s="139"/>
    </row>
    <row r="46" spans="1:14" ht="18" customHeight="1">
      <c r="A46" s="138" t="s">
        <v>396</v>
      </c>
      <c r="B46" s="138"/>
      <c r="C46" s="138"/>
      <c r="D46" s="138"/>
      <c r="E46" s="138"/>
      <c r="F46" s="138"/>
      <c r="G46" s="138"/>
      <c r="H46" s="138"/>
      <c r="I46" s="138"/>
      <c r="J46" s="138"/>
      <c r="K46" s="38"/>
      <c r="L46" s="37"/>
      <c r="M46" s="38"/>
      <c r="N46" s="37"/>
    </row>
    <row r="47" spans="1:14" ht="6" customHeight="1">
      <c r="A47" s="54"/>
      <c r="B47" s="54"/>
      <c r="C47" s="54"/>
      <c r="D47" s="54"/>
      <c r="E47" s="54"/>
      <c r="F47" s="92"/>
      <c r="G47" s="54"/>
      <c r="H47" s="55"/>
      <c r="I47" s="54"/>
      <c r="J47" s="55"/>
      <c r="K47" s="38"/>
      <c r="L47" s="37"/>
      <c r="M47" s="38"/>
      <c r="N47" s="37"/>
    </row>
    <row r="48" spans="1:14" ht="15" thickBot="1">
      <c r="A48" s="116" t="s">
        <v>378</v>
      </c>
      <c r="B48" s="116"/>
      <c r="C48" s="33"/>
      <c r="D48" s="33"/>
      <c r="E48" s="33"/>
      <c r="F48" s="33"/>
      <c r="G48" s="33"/>
      <c r="H48" s="34"/>
      <c r="I48" s="33"/>
      <c r="J48" s="34"/>
      <c r="K48" s="33"/>
      <c r="L48" s="34"/>
      <c r="M48" s="33"/>
      <c r="N48" s="79"/>
    </row>
    <row r="49" spans="1:14" ht="24" customHeight="1" thickTop="1" thickBot="1">
      <c r="A49" s="33"/>
      <c r="B49" s="33"/>
      <c r="C49" s="33"/>
      <c r="D49" s="33"/>
      <c r="E49" s="117" t="s">
        <v>399</v>
      </c>
      <c r="F49" s="118"/>
      <c r="G49" s="118" t="e">
        <v>#REF!</v>
      </c>
      <c r="H49" s="118" t="e">
        <v>#REF!</v>
      </c>
      <c r="I49" s="118" t="e">
        <v>#REF!</v>
      </c>
      <c r="J49" s="118" t="e">
        <v>#REF!</v>
      </c>
      <c r="K49" s="119" t="e">
        <v>#REF!</v>
      </c>
      <c r="L49" s="35"/>
      <c r="M49" s="33"/>
      <c r="N49" s="36" t="s">
        <v>393</v>
      </c>
    </row>
    <row r="50" spans="1:14" ht="12" customHeight="1" thickTop="1">
      <c r="A50" s="33"/>
      <c r="B50" s="33"/>
      <c r="C50" s="33"/>
      <c r="D50" s="33"/>
      <c r="E50" s="33"/>
      <c r="F50" s="33"/>
      <c r="G50" s="33"/>
      <c r="H50" s="34"/>
      <c r="I50" s="33"/>
      <c r="J50" s="34"/>
      <c r="K50" s="33"/>
      <c r="L50" s="37"/>
      <c r="M50" s="38"/>
      <c r="N50" s="37"/>
    </row>
    <row r="51" spans="1:14" ht="22.5" customHeight="1">
      <c r="A51" s="141" t="s">
        <v>588</v>
      </c>
      <c r="B51" s="141"/>
      <c r="C51" s="141"/>
      <c r="D51" s="135" t="str">
        <f>$D$4</f>
        <v>全日本中学校通信陸上競技大会栃木県大会</v>
      </c>
      <c r="E51" s="136"/>
      <c r="F51" s="136"/>
      <c r="G51" s="136"/>
      <c r="H51" s="136"/>
      <c r="I51" s="136"/>
      <c r="J51" s="136"/>
      <c r="K51" s="136"/>
      <c r="L51" s="122" t="s">
        <v>425</v>
      </c>
      <c r="M51" s="122"/>
      <c r="N51" s="122"/>
    </row>
    <row r="52" spans="1:14" ht="16.5" customHeight="1">
      <c r="A52" s="123" t="s">
        <v>387</v>
      </c>
      <c r="B52" s="123" t="s">
        <v>388</v>
      </c>
      <c r="C52" s="123" t="s">
        <v>379</v>
      </c>
      <c r="D52" s="129" t="s">
        <v>380</v>
      </c>
      <c r="E52" s="129" t="s">
        <v>381</v>
      </c>
      <c r="F52" s="129" t="s">
        <v>736</v>
      </c>
      <c r="G52" s="131">
        <v>1</v>
      </c>
      <c r="H52" s="132"/>
      <c r="I52" s="113">
        <v>2</v>
      </c>
      <c r="J52" s="114"/>
      <c r="K52" s="113"/>
      <c r="L52" s="114"/>
      <c r="M52" s="113" t="s">
        <v>432</v>
      </c>
      <c r="N52" s="114"/>
    </row>
    <row r="53" spans="1:14" ht="16.5" customHeight="1">
      <c r="A53" s="123"/>
      <c r="B53" s="123"/>
      <c r="C53" s="123"/>
      <c r="D53" s="130"/>
      <c r="E53" s="130"/>
      <c r="F53" s="130"/>
      <c r="G53" s="39" t="s">
        <v>389</v>
      </c>
      <c r="H53" s="40" t="s">
        <v>382</v>
      </c>
      <c r="I53" s="39" t="s">
        <v>389</v>
      </c>
      <c r="J53" s="40" t="s">
        <v>382</v>
      </c>
      <c r="K53" s="39"/>
      <c r="L53" s="40"/>
      <c r="M53" s="39" t="s">
        <v>389</v>
      </c>
      <c r="N53" s="40" t="s">
        <v>382</v>
      </c>
    </row>
    <row r="54" spans="1:14" ht="27" customHeight="1">
      <c r="A54" s="41">
        <v>31</v>
      </c>
      <c r="B54" s="41" t="str">
        <f>IF(データ1!E32="","",(データ1!E32))</f>
        <v/>
      </c>
      <c r="C54" s="41" t="str">
        <f>IF(入力①!D37="","",入力①!D37)</f>
        <v/>
      </c>
      <c r="D54" s="41" t="str">
        <f>IF(入力①!F37="","",入力①!F37)</f>
        <v/>
      </c>
      <c r="E54" s="41" t="str">
        <f>IF(入力①!G37="","",入力①!G37)</f>
        <v/>
      </c>
      <c r="F54" s="41" t="str">
        <f>IF(入力①!H37="","",入力①!H37)</f>
        <v/>
      </c>
      <c r="G54" s="6"/>
      <c r="H54" s="12"/>
      <c r="I54" s="6"/>
      <c r="J54" s="12"/>
      <c r="K54" s="151"/>
      <c r="L54" s="152"/>
      <c r="M54" s="6"/>
      <c r="N54" s="12"/>
    </row>
    <row r="55" spans="1:14" ht="27" customHeight="1">
      <c r="A55" s="41">
        <v>32</v>
      </c>
      <c r="B55" s="41" t="str">
        <f>IF(データ1!E33="","",(データ1!E33))</f>
        <v/>
      </c>
      <c r="C55" s="41" t="str">
        <f>IF(入力①!D38="","",入力①!D38)</f>
        <v/>
      </c>
      <c r="D55" s="41" t="str">
        <f>IF(入力①!F38="","",入力①!F38)</f>
        <v/>
      </c>
      <c r="E55" s="41" t="str">
        <f>IF(入力①!G38="","",入力①!G38)</f>
        <v/>
      </c>
      <c r="F55" s="41" t="str">
        <f>IF(入力①!H38="","",入力①!H38)</f>
        <v/>
      </c>
      <c r="G55" s="6"/>
      <c r="H55" s="12"/>
      <c r="I55" s="6"/>
      <c r="J55" s="12"/>
      <c r="K55" s="151"/>
      <c r="L55" s="152"/>
      <c r="M55" s="6"/>
      <c r="N55" s="12"/>
    </row>
    <row r="56" spans="1:14" ht="27" customHeight="1">
      <c r="A56" s="41">
        <v>33</v>
      </c>
      <c r="B56" s="41" t="str">
        <f>IF(データ1!E34="","",(データ1!E34))</f>
        <v/>
      </c>
      <c r="C56" s="41" t="str">
        <f>IF(入力①!D39="","",入力①!D39)</f>
        <v/>
      </c>
      <c r="D56" s="41" t="str">
        <f>IF(入力①!F39="","",入力①!F39)</f>
        <v/>
      </c>
      <c r="E56" s="41" t="str">
        <f>IF(入力①!G39="","",入力①!G39)</f>
        <v/>
      </c>
      <c r="F56" s="41" t="str">
        <f>IF(入力①!H39="","",入力①!H39)</f>
        <v/>
      </c>
      <c r="G56" s="6"/>
      <c r="H56" s="12"/>
      <c r="I56" s="6"/>
      <c r="J56" s="12"/>
      <c r="K56" s="151"/>
      <c r="L56" s="152"/>
      <c r="M56" s="6"/>
      <c r="N56" s="12"/>
    </row>
    <row r="57" spans="1:14" ht="27" customHeight="1">
      <c r="A57" s="41">
        <v>34</v>
      </c>
      <c r="B57" s="41" t="str">
        <f>IF(データ1!E35="","",(データ1!E35))</f>
        <v/>
      </c>
      <c r="C57" s="41" t="str">
        <f>IF(入力①!D40="","",入力①!D40)</f>
        <v/>
      </c>
      <c r="D57" s="41" t="str">
        <f>IF(入力①!F40="","",入力①!F40)</f>
        <v/>
      </c>
      <c r="E57" s="41" t="str">
        <f>IF(入力①!G40="","",入力①!G40)</f>
        <v/>
      </c>
      <c r="F57" s="41" t="str">
        <f>IF(入力①!H40="","",入力①!H40)</f>
        <v/>
      </c>
      <c r="G57" s="6"/>
      <c r="H57" s="12"/>
      <c r="I57" s="6"/>
      <c r="J57" s="12"/>
      <c r="K57" s="151"/>
      <c r="L57" s="152"/>
      <c r="M57" s="6"/>
      <c r="N57" s="12"/>
    </row>
    <row r="58" spans="1:14" ht="27" customHeight="1">
      <c r="A58" s="41">
        <v>35</v>
      </c>
      <c r="B58" s="41" t="str">
        <f>IF(データ1!E36="","",(データ1!E36))</f>
        <v/>
      </c>
      <c r="C58" s="41" t="str">
        <f>IF(入力①!D41="","",入力①!D41)</f>
        <v/>
      </c>
      <c r="D58" s="41" t="str">
        <f>IF(入力①!F41="","",入力①!F41)</f>
        <v/>
      </c>
      <c r="E58" s="41" t="str">
        <f>IF(入力①!G41="","",入力①!G41)</f>
        <v/>
      </c>
      <c r="F58" s="41" t="str">
        <f>IF(入力①!H41="","",入力①!H41)</f>
        <v/>
      </c>
      <c r="G58" s="6"/>
      <c r="H58" s="12"/>
      <c r="I58" s="6"/>
      <c r="J58" s="12"/>
      <c r="K58" s="151"/>
      <c r="L58" s="152"/>
      <c r="M58" s="6"/>
      <c r="N58" s="12"/>
    </row>
    <row r="59" spans="1:14" ht="27" customHeight="1">
      <c r="A59" s="41">
        <v>36</v>
      </c>
      <c r="B59" s="41" t="str">
        <f>IF(データ1!E37="","",(データ1!E37))</f>
        <v/>
      </c>
      <c r="C59" s="41" t="str">
        <f>IF(入力①!D42="","",入力①!D42)</f>
        <v/>
      </c>
      <c r="D59" s="41" t="str">
        <f>IF(入力①!F42="","",入力①!F42)</f>
        <v/>
      </c>
      <c r="E59" s="41" t="str">
        <f>IF(入力①!G42="","",入力①!G42)</f>
        <v/>
      </c>
      <c r="F59" s="41" t="str">
        <f>IF(入力①!H42="","",入力①!H42)</f>
        <v/>
      </c>
      <c r="G59" s="6"/>
      <c r="H59" s="12"/>
      <c r="I59" s="6"/>
      <c r="J59" s="12"/>
      <c r="K59" s="151"/>
      <c r="L59" s="152"/>
      <c r="M59" s="6"/>
      <c r="N59" s="12"/>
    </row>
    <row r="60" spans="1:14" ht="27" customHeight="1">
      <c r="A60" s="41">
        <v>37</v>
      </c>
      <c r="B60" s="41" t="str">
        <f>IF(データ1!E38="","",(データ1!E38))</f>
        <v/>
      </c>
      <c r="C60" s="41" t="str">
        <f>IF(入力①!D43="","",入力①!D43)</f>
        <v/>
      </c>
      <c r="D60" s="41" t="str">
        <f>IF(入力①!F43="","",入力①!F43)</f>
        <v/>
      </c>
      <c r="E60" s="41" t="str">
        <f>IF(入力①!G43="","",入力①!G43)</f>
        <v/>
      </c>
      <c r="F60" s="41" t="str">
        <f>IF(入力①!H43="","",入力①!H43)</f>
        <v/>
      </c>
      <c r="G60" s="6"/>
      <c r="H60" s="12"/>
      <c r="I60" s="6"/>
      <c r="J60" s="12"/>
      <c r="K60" s="151"/>
      <c r="L60" s="152"/>
      <c r="M60" s="6"/>
      <c r="N60" s="12"/>
    </row>
    <row r="61" spans="1:14" ht="27" customHeight="1">
      <c r="A61" s="41">
        <v>38</v>
      </c>
      <c r="B61" s="41" t="str">
        <f>IF(データ1!E39="","",(データ1!E39))</f>
        <v/>
      </c>
      <c r="C61" s="41" t="str">
        <f>IF(入力①!D44="","",入力①!D44)</f>
        <v/>
      </c>
      <c r="D61" s="41" t="str">
        <f>IF(入力①!F44="","",入力①!F44)</f>
        <v/>
      </c>
      <c r="E61" s="41" t="str">
        <f>IF(入力①!G44="","",入力①!G44)</f>
        <v/>
      </c>
      <c r="F61" s="41" t="str">
        <f>IF(入力①!H44="","",入力①!H44)</f>
        <v/>
      </c>
      <c r="G61" s="6"/>
      <c r="H61" s="12"/>
      <c r="I61" s="6"/>
      <c r="J61" s="12"/>
      <c r="K61" s="151"/>
      <c r="L61" s="152"/>
      <c r="M61" s="6"/>
      <c r="N61" s="12"/>
    </row>
    <row r="62" spans="1:14" ht="27" customHeight="1">
      <c r="A62" s="41">
        <v>39</v>
      </c>
      <c r="B62" s="41" t="str">
        <f>IF(データ1!E40="","",(データ1!E40))</f>
        <v/>
      </c>
      <c r="C62" s="41" t="str">
        <f>IF(入力①!D45="","",入力①!D45)</f>
        <v/>
      </c>
      <c r="D62" s="41" t="str">
        <f>IF(入力①!F45="","",入力①!F45)</f>
        <v/>
      </c>
      <c r="E62" s="41" t="str">
        <f>IF(入力①!G45="","",入力①!G45)</f>
        <v/>
      </c>
      <c r="F62" s="41" t="str">
        <f>IF(入力①!H45="","",入力①!H45)</f>
        <v/>
      </c>
      <c r="G62" s="6"/>
      <c r="H62" s="12"/>
      <c r="I62" s="6"/>
      <c r="J62" s="12"/>
      <c r="K62" s="151"/>
      <c r="L62" s="152"/>
      <c r="M62" s="6"/>
      <c r="N62" s="12"/>
    </row>
    <row r="63" spans="1:14" ht="27" customHeight="1">
      <c r="A63" s="41">
        <v>40</v>
      </c>
      <c r="B63" s="41" t="str">
        <f>IF(データ1!E41="","",(データ1!E41))</f>
        <v/>
      </c>
      <c r="C63" s="41" t="str">
        <f>IF(入力①!D46="","",入力①!D46)</f>
        <v/>
      </c>
      <c r="D63" s="41" t="str">
        <f>IF(入力①!F46="","",入力①!F46)</f>
        <v/>
      </c>
      <c r="E63" s="41" t="str">
        <f>IF(入力①!G46="","",入力①!G46)</f>
        <v/>
      </c>
      <c r="F63" s="41" t="str">
        <f>IF(入力①!H46="","",入力①!H46)</f>
        <v/>
      </c>
      <c r="G63" s="6"/>
      <c r="H63" s="12"/>
      <c r="I63" s="6"/>
      <c r="J63" s="12"/>
      <c r="K63" s="151"/>
      <c r="L63" s="152"/>
      <c r="M63" s="6"/>
      <c r="N63" s="12"/>
    </row>
    <row r="64" spans="1:14" ht="27" customHeight="1">
      <c r="A64" s="41">
        <v>41</v>
      </c>
      <c r="B64" s="41" t="str">
        <f>IF(データ1!E42="","",(データ1!E42))</f>
        <v/>
      </c>
      <c r="C64" s="41" t="str">
        <f>IF(入力①!D47="","",入力①!D47)</f>
        <v/>
      </c>
      <c r="D64" s="41" t="str">
        <f>IF(入力①!F47="","",入力①!F47)</f>
        <v/>
      </c>
      <c r="E64" s="41" t="str">
        <f>IF(入力①!G47="","",入力①!G47)</f>
        <v/>
      </c>
      <c r="F64" s="41" t="str">
        <f>IF(入力①!H47="","",入力①!H47)</f>
        <v/>
      </c>
      <c r="G64" s="6"/>
      <c r="H64" s="12"/>
      <c r="I64" s="6"/>
      <c r="J64" s="12"/>
      <c r="K64" s="151"/>
      <c r="L64" s="152"/>
      <c r="M64" s="6"/>
      <c r="N64" s="12"/>
    </row>
    <row r="65" spans="1:14" ht="27" customHeight="1">
      <c r="A65" s="41">
        <v>42</v>
      </c>
      <c r="B65" s="41" t="str">
        <f>IF(データ1!E43="","",(データ1!E43))</f>
        <v/>
      </c>
      <c r="C65" s="41" t="str">
        <f>IF(入力①!D48="","",入力①!D48)</f>
        <v/>
      </c>
      <c r="D65" s="41" t="str">
        <f>IF(入力①!F48="","",入力①!F48)</f>
        <v/>
      </c>
      <c r="E65" s="41" t="str">
        <f>IF(入力①!G48="","",入力①!G48)</f>
        <v/>
      </c>
      <c r="F65" s="41" t="str">
        <f>IF(入力①!H48="","",入力①!H48)</f>
        <v/>
      </c>
      <c r="G65" s="6"/>
      <c r="H65" s="12"/>
      <c r="I65" s="6"/>
      <c r="J65" s="12"/>
      <c r="K65" s="151"/>
      <c r="L65" s="152"/>
      <c r="M65" s="6"/>
      <c r="N65" s="12"/>
    </row>
    <row r="66" spans="1:14" ht="27" customHeight="1">
      <c r="A66" s="41">
        <v>43</v>
      </c>
      <c r="B66" s="41" t="str">
        <f>IF(データ1!E44="","",(データ1!E44))</f>
        <v/>
      </c>
      <c r="C66" s="41" t="str">
        <f>IF(入力①!D49="","",入力①!D49)</f>
        <v/>
      </c>
      <c r="D66" s="41" t="str">
        <f>IF(入力①!F49="","",入力①!F49)</f>
        <v/>
      </c>
      <c r="E66" s="41" t="str">
        <f>IF(入力①!G49="","",入力①!G49)</f>
        <v/>
      </c>
      <c r="F66" s="41" t="str">
        <f>IF(入力①!H49="","",入力①!H49)</f>
        <v/>
      </c>
      <c r="G66" s="6"/>
      <c r="H66" s="12"/>
      <c r="I66" s="6"/>
      <c r="J66" s="12"/>
      <c r="K66" s="151"/>
      <c r="L66" s="152"/>
      <c r="M66" s="6"/>
      <c r="N66" s="12"/>
    </row>
    <row r="67" spans="1:14" ht="27" customHeight="1">
      <c r="A67" s="41">
        <v>44</v>
      </c>
      <c r="B67" s="41" t="str">
        <f>IF(データ1!E45="","",(データ1!E45))</f>
        <v/>
      </c>
      <c r="C67" s="41" t="str">
        <f>IF(入力①!D50="","",入力①!D50)</f>
        <v/>
      </c>
      <c r="D67" s="41" t="str">
        <f>IF(入力①!F50="","",入力①!F50)</f>
        <v/>
      </c>
      <c r="E67" s="41" t="str">
        <f>IF(入力①!G50="","",入力①!G50)</f>
        <v/>
      </c>
      <c r="F67" s="41" t="str">
        <f>IF(入力①!H50="","",入力①!H50)</f>
        <v/>
      </c>
      <c r="G67" s="6"/>
      <c r="H67" s="12"/>
      <c r="I67" s="6"/>
      <c r="J67" s="12"/>
      <c r="K67" s="151"/>
      <c r="L67" s="152"/>
      <c r="M67" s="6"/>
      <c r="N67" s="12"/>
    </row>
    <row r="68" spans="1:14" ht="27" customHeight="1">
      <c r="A68" s="41">
        <v>45</v>
      </c>
      <c r="B68" s="41" t="str">
        <f>IF(データ1!E46="","",(データ1!E46))</f>
        <v/>
      </c>
      <c r="C68" s="41" t="str">
        <f>IF(入力①!D51="","",入力①!D51)</f>
        <v/>
      </c>
      <c r="D68" s="41" t="str">
        <f>IF(入力①!F51="","",入力①!F51)</f>
        <v/>
      </c>
      <c r="E68" s="41" t="str">
        <f>IF(入力①!G51="","",入力①!G51)</f>
        <v/>
      </c>
      <c r="F68" s="41" t="str">
        <f>IF(入力①!H51="","",入力①!H51)</f>
        <v/>
      </c>
      <c r="G68" s="6"/>
      <c r="H68" s="12"/>
      <c r="I68" s="6"/>
      <c r="J68" s="12"/>
      <c r="K68" s="151"/>
      <c r="L68" s="152"/>
      <c r="M68" s="6"/>
      <c r="N68" s="12"/>
    </row>
    <row r="69" spans="1:14" ht="27" customHeight="1">
      <c r="A69" s="41">
        <v>46</v>
      </c>
      <c r="B69" s="41" t="str">
        <f>IF(データ1!E47="","",(データ1!E47))</f>
        <v/>
      </c>
      <c r="C69" s="41" t="str">
        <f>IF(入力①!D52="","",入力①!D52)</f>
        <v/>
      </c>
      <c r="D69" s="41" t="str">
        <f>IF(入力①!F52="","",入力①!F52)</f>
        <v/>
      </c>
      <c r="E69" s="41" t="str">
        <f>IF(入力①!G52="","",入力①!G52)</f>
        <v/>
      </c>
      <c r="F69" s="41" t="str">
        <f>IF(入力①!H52="","",入力①!H52)</f>
        <v/>
      </c>
      <c r="G69" s="6"/>
      <c r="H69" s="12"/>
      <c r="I69" s="6"/>
      <c r="J69" s="12"/>
      <c r="K69" s="151"/>
      <c r="L69" s="152"/>
      <c r="M69" s="6"/>
      <c r="N69" s="12"/>
    </row>
    <row r="70" spans="1:14" ht="27" customHeight="1">
      <c r="A70" s="41">
        <v>47</v>
      </c>
      <c r="B70" s="41" t="str">
        <f>IF(データ1!E48="","",(データ1!E48))</f>
        <v/>
      </c>
      <c r="C70" s="41" t="str">
        <f>IF(入力①!D53="","",入力①!D53)</f>
        <v/>
      </c>
      <c r="D70" s="41" t="str">
        <f>IF(入力①!F53="","",入力①!F53)</f>
        <v/>
      </c>
      <c r="E70" s="41" t="str">
        <f>IF(入力①!G53="","",入力①!G53)</f>
        <v/>
      </c>
      <c r="F70" s="41" t="str">
        <f>IF(入力①!H53="","",入力①!H53)</f>
        <v/>
      </c>
      <c r="G70" s="6"/>
      <c r="H70" s="12"/>
      <c r="I70" s="6"/>
      <c r="J70" s="12"/>
      <c r="K70" s="151"/>
      <c r="L70" s="152"/>
      <c r="M70" s="6"/>
      <c r="N70" s="12"/>
    </row>
    <row r="71" spans="1:14" ht="27" customHeight="1">
      <c r="A71" s="41">
        <v>48</v>
      </c>
      <c r="B71" s="41" t="str">
        <f>IF(データ1!E49="","",(データ1!E49))</f>
        <v/>
      </c>
      <c r="C71" s="41" t="str">
        <f>IF(入力①!D54="","",入力①!D54)</f>
        <v/>
      </c>
      <c r="D71" s="41" t="str">
        <f>IF(入力①!F54="","",入力①!F54)</f>
        <v/>
      </c>
      <c r="E71" s="41" t="str">
        <f>IF(入力①!G54="","",入力①!G54)</f>
        <v/>
      </c>
      <c r="F71" s="41" t="str">
        <f>IF(入力①!H54="","",入力①!H54)</f>
        <v/>
      </c>
      <c r="G71" s="6"/>
      <c r="H71" s="12"/>
      <c r="I71" s="6"/>
      <c r="J71" s="12"/>
      <c r="K71" s="151"/>
      <c r="L71" s="152"/>
      <c r="M71" s="6"/>
      <c r="N71" s="12"/>
    </row>
    <row r="72" spans="1:14" ht="27" customHeight="1">
      <c r="A72" s="41">
        <v>49</v>
      </c>
      <c r="B72" s="41" t="str">
        <f>IF(データ1!E50="","",(データ1!E50))</f>
        <v/>
      </c>
      <c r="C72" s="41" t="str">
        <f>IF(入力①!D55="","",入力①!D55)</f>
        <v/>
      </c>
      <c r="D72" s="41" t="str">
        <f>IF(入力①!F55="","",入力①!F55)</f>
        <v/>
      </c>
      <c r="E72" s="41" t="str">
        <f>IF(入力①!G55="","",入力①!G55)</f>
        <v/>
      </c>
      <c r="F72" s="41" t="str">
        <f>IF(入力①!H55="","",入力①!H55)</f>
        <v/>
      </c>
      <c r="G72" s="6"/>
      <c r="H72" s="12"/>
      <c r="I72" s="6"/>
      <c r="J72" s="12"/>
      <c r="K72" s="151"/>
      <c r="L72" s="152"/>
      <c r="M72" s="6"/>
      <c r="N72" s="12"/>
    </row>
    <row r="73" spans="1:14" ht="27" customHeight="1">
      <c r="A73" s="41">
        <v>50</v>
      </c>
      <c r="B73" s="41" t="str">
        <f>IF(データ1!E51="","",(データ1!E51))</f>
        <v/>
      </c>
      <c r="C73" s="41" t="str">
        <f>IF(入力①!D56="","",入力①!D56)</f>
        <v/>
      </c>
      <c r="D73" s="41" t="str">
        <f>IF(入力①!F56="","",入力①!F56)</f>
        <v/>
      </c>
      <c r="E73" s="41" t="str">
        <f>IF(入力①!G56="","",入力①!G56)</f>
        <v/>
      </c>
      <c r="F73" s="41" t="str">
        <f>IF(入力①!H56="","",入力①!H56)</f>
        <v/>
      </c>
      <c r="G73" s="6"/>
      <c r="H73" s="12"/>
      <c r="I73" s="6"/>
      <c r="J73" s="12"/>
      <c r="K73" s="151"/>
      <c r="L73" s="152"/>
      <c r="M73" s="6"/>
      <c r="N73" s="12"/>
    </row>
    <row r="74" spans="1:14" ht="27" customHeight="1">
      <c r="A74" s="41">
        <v>51</v>
      </c>
      <c r="B74" s="41" t="str">
        <f>IF(データ1!E52="","",(データ1!E52))</f>
        <v/>
      </c>
      <c r="C74" s="41" t="str">
        <f>IF(入力①!D57="","",入力①!D57)</f>
        <v/>
      </c>
      <c r="D74" s="41" t="str">
        <f>IF(入力①!F57="","",入力①!F57)</f>
        <v/>
      </c>
      <c r="E74" s="41" t="str">
        <f>IF(入力①!G57="","",入力①!G57)</f>
        <v/>
      </c>
      <c r="F74" s="41" t="str">
        <f>IF(入力①!H57="","",入力①!H57)</f>
        <v/>
      </c>
      <c r="G74" s="6"/>
      <c r="H74" s="12"/>
      <c r="I74" s="6"/>
      <c r="J74" s="12"/>
      <c r="K74" s="151"/>
      <c r="L74" s="152"/>
      <c r="M74" s="6"/>
      <c r="N74" s="12"/>
    </row>
    <row r="75" spans="1:14" ht="27" customHeight="1">
      <c r="A75" s="41">
        <v>52</v>
      </c>
      <c r="B75" s="41" t="str">
        <f>IF(データ1!E53="","",(データ1!E53))</f>
        <v/>
      </c>
      <c r="C75" s="41" t="str">
        <f>IF(入力①!D58="","",入力①!D58)</f>
        <v/>
      </c>
      <c r="D75" s="41" t="str">
        <f>IF(入力①!F58="","",入力①!F58)</f>
        <v/>
      </c>
      <c r="E75" s="41" t="str">
        <f>IF(入力①!G58="","",入力①!G58)</f>
        <v/>
      </c>
      <c r="F75" s="41" t="str">
        <f>IF(入力①!H58="","",入力①!H58)</f>
        <v/>
      </c>
      <c r="G75" s="6"/>
      <c r="H75" s="12"/>
      <c r="I75" s="6"/>
      <c r="J75" s="12"/>
      <c r="K75" s="151"/>
      <c r="L75" s="152"/>
      <c r="M75" s="6"/>
      <c r="N75" s="12"/>
    </row>
    <row r="76" spans="1:14" ht="27" customHeight="1">
      <c r="A76" s="41">
        <v>53</v>
      </c>
      <c r="B76" s="41" t="str">
        <f>IF(データ1!E54="","",(データ1!E54))</f>
        <v/>
      </c>
      <c r="C76" s="41" t="str">
        <f>IF(入力①!D59="","",入力①!D59)</f>
        <v/>
      </c>
      <c r="D76" s="41" t="str">
        <f>IF(入力①!F59="","",入力①!F59)</f>
        <v/>
      </c>
      <c r="E76" s="41" t="str">
        <f>IF(入力①!G59="","",入力①!G59)</f>
        <v/>
      </c>
      <c r="F76" s="41" t="str">
        <f>IF(入力①!H59="","",入力①!H59)</f>
        <v/>
      </c>
      <c r="G76" s="6"/>
      <c r="H76" s="12"/>
      <c r="I76" s="6"/>
      <c r="J76" s="12"/>
      <c r="K76" s="151"/>
      <c r="L76" s="152"/>
      <c r="M76" s="6"/>
      <c r="N76" s="12"/>
    </row>
    <row r="77" spans="1:14" ht="27" customHeight="1">
      <c r="A77" s="41">
        <v>54</v>
      </c>
      <c r="B77" s="41" t="str">
        <f>IF(データ1!E55="","",(データ1!E55))</f>
        <v/>
      </c>
      <c r="C77" s="41" t="str">
        <f>IF(入力①!D60="","",入力①!D60)</f>
        <v/>
      </c>
      <c r="D77" s="41" t="str">
        <f>IF(入力①!F60="","",入力①!F60)</f>
        <v/>
      </c>
      <c r="E77" s="41" t="str">
        <f>IF(入力①!G60="","",入力①!G60)</f>
        <v/>
      </c>
      <c r="F77" s="41" t="str">
        <f>IF(入力①!H60="","",入力①!H60)</f>
        <v/>
      </c>
      <c r="G77" s="6"/>
      <c r="H77" s="12"/>
      <c r="I77" s="6"/>
      <c r="J77" s="12"/>
      <c r="K77" s="151"/>
      <c r="L77" s="152"/>
      <c r="M77" s="6"/>
      <c r="N77" s="12"/>
    </row>
    <row r="78" spans="1:14" ht="27" customHeight="1">
      <c r="A78" s="41">
        <v>55</v>
      </c>
      <c r="B78" s="41" t="str">
        <f>IF(データ1!E56="","",(データ1!E56))</f>
        <v/>
      </c>
      <c r="C78" s="41" t="str">
        <f>IF(入力①!D61="","",入力①!D61)</f>
        <v/>
      </c>
      <c r="D78" s="41" t="str">
        <f>IF(入力①!F61="","",入力①!F61)</f>
        <v/>
      </c>
      <c r="E78" s="41" t="str">
        <f>IF(入力①!G61="","",入力①!G61)</f>
        <v/>
      </c>
      <c r="F78" s="41" t="str">
        <f>IF(入力①!H61="","",入力①!H61)</f>
        <v/>
      </c>
      <c r="G78" s="6"/>
      <c r="H78" s="12"/>
      <c r="I78" s="6"/>
      <c r="J78" s="12"/>
      <c r="K78" s="151"/>
      <c r="L78" s="152"/>
      <c r="M78" s="6"/>
      <c r="N78" s="12"/>
    </row>
    <row r="79" spans="1:14" ht="27" customHeight="1">
      <c r="A79" s="41">
        <v>56</v>
      </c>
      <c r="B79" s="41" t="str">
        <f>IF(データ1!E57="","",(データ1!E57))</f>
        <v/>
      </c>
      <c r="C79" s="41" t="str">
        <f>IF(入力①!D62="","",入力①!D62)</f>
        <v/>
      </c>
      <c r="D79" s="41" t="str">
        <f>IF(入力①!F62="","",入力①!F62)</f>
        <v/>
      </c>
      <c r="E79" s="41" t="str">
        <f>IF(入力①!G62="","",入力①!G62)</f>
        <v/>
      </c>
      <c r="F79" s="41" t="str">
        <f>IF(入力①!H62="","",入力①!H62)</f>
        <v/>
      </c>
      <c r="G79" s="6"/>
      <c r="H79" s="12"/>
      <c r="I79" s="6"/>
      <c r="J79" s="12"/>
      <c r="K79" s="151"/>
      <c r="L79" s="152"/>
      <c r="M79" s="6"/>
      <c r="N79" s="12"/>
    </row>
    <row r="80" spans="1:14" ht="27" customHeight="1">
      <c r="A80" s="41">
        <v>57</v>
      </c>
      <c r="B80" s="41" t="str">
        <f>IF(データ1!E58="","",(データ1!E58))</f>
        <v/>
      </c>
      <c r="C80" s="41" t="str">
        <f>IF(入力①!D63="","",入力①!D63)</f>
        <v/>
      </c>
      <c r="D80" s="41" t="str">
        <f>IF(入力①!F63="","",入力①!F63)</f>
        <v/>
      </c>
      <c r="E80" s="41" t="str">
        <f>IF(入力①!G63="","",入力①!G63)</f>
        <v/>
      </c>
      <c r="F80" s="41" t="str">
        <f>IF(入力①!H63="","",入力①!H63)</f>
        <v/>
      </c>
      <c r="G80" s="6"/>
      <c r="H80" s="12"/>
      <c r="I80" s="6"/>
      <c r="J80" s="12"/>
      <c r="K80" s="151"/>
      <c r="L80" s="152"/>
      <c r="M80" s="6"/>
      <c r="N80" s="12"/>
    </row>
    <row r="81" spans="1:14" ht="27" customHeight="1">
      <c r="A81" s="41">
        <v>58</v>
      </c>
      <c r="B81" s="41" t="str">
        <f>IF(データ1!E59="","",(データ1!E59))</f>
        <v/>
      </c>
      <c r="C81" s="41" t="str">
        <f>IF(入力①!D64="","",入力①!D64)</f>
        <v/>
      </c>
      <c r="D81" s="41" t="str">
        <f>IF(入力①!F64="","",入力①!F64)</f>
        <v/>
      </c>
      <c r="E81" s="41" t="str">
        <f>IF(入力①!G64="","",入力①!G64)</f>
        <v/>
      </c>
      <c r="F81" s="41" t="str">
        <f>IF(入力①!H64="","",入力①!H64)</f>
        <v/>
      </c>
      <c r="G81" s="6"/>
      <c r="H81" s="12"/>
      <c r="I81" s="6"/>
      <c r="J81" s="12"/>
      <c r="K81" s="151"/>
      <c r="L81" s="152"/>
      <c r="M81" s="6"/>
      <c r="N81" s="12"/>
    </row>
    <row r="82" spans="1:14" ht="27" customHeight="1">
      <c r="A82" s="41">
        <v>59</v>
      </c>
      <c r="B82" s="41" t="str">
        <f>IF(データ1!E60="","",(データ1!E60))</f>
        <v/>
      </c>
      <c r="C82" s="41" t="str">
        <f>IF(入力①!D65="","",入力①!D65)</f>
        <v/>
      </c>
      <c r="D82" s="41" t="str">
        <f>IF(入力①!F65="","",入力①!F65)</f>
        <v/>
      </c>
      <c r="E82" s="41" t="str">
        <f>IF(入力①!G65="","",入力①!G65)</f>
        <v/>
      </c>
      <c r="F82" s="41" t="str">
        <f>IF(入力①!H65="","",入力①!H65)</f>
        <v/>
      </c>
      <c r="G82" s="6"/>
      <c r="H82" s="12"/>
      <c r="I82" s="6"/>
      <c r="J82" s="12"/>
      <c r="K82" s="151"/>
      <c r="L82" s="152"/>
      <c r="M82" s="6"/>
      <c r="N82" s="12"/>
    </row>
    <row r="83" spans="1:14" ht="27" customHeight="1">
      <c r="A83" s="41">
        <v>60</v>
      </c>
      <c r="B83" s="41" t="str">
        <f>IF(データ1!E61="","",(データ1!E61))</f>
        <v/>
      </c>
      <c r="C83" s="41" t="str">
        <f>IF(入力①!D66="","",入力①!D66)</f>
        <v/>
      </c>
      <c r="D83" s="41" t="str">
        <f>IF(入力①!F66="","",入力①!F66)</f>
        <v/>
      </c>
      <c r="E83" s="41" t="str">
        <f>IF(入力①!G66="","",入力①!G66)</f>
        <v/>
      </c>
      <c r="F83" s="41" t="str">
        <f>IF(入力①!H66="","",入力①!H66)</f>
        <v/>
      </c>
      <c r="G83" s="6"/>
      <c r="H83" s="12"/>
      <c r="I83" s="6"/>
      <c r="J83" s="12"/>
      <c r="K83" s="151"/>
      <c r="L83" s="152"/>
      <c r="M83" s="6"/>
      <c r="N83" s="12"/>
    </row>
    <row r="84" spans="1:14" ht="24" customHeight="1">
      <c r="A84" s="125"/>
      <c r="B84" s="126"/>
      <c r="C84" s="126"/>
      <c r="D84" s="126"/>
      <c r="E84" s="126"/>
      <c r="F84" s="126"/>
      <c r="G84" s="126"/>
      <c r="H84" s="126"/>
      <c r="I84" s="126"/>
      <c r="J84" s="42"/>
      <c r="K84" s="43" t="s">
        <v>383</v>
      </c>
      <c r="L84" s="127" t="str">
        <f>$L$37</f>
        <v/>
      </c>
      <c r="M84" s="127"/>
      <c r="N84" s="128"/>
    </row>
    <row r="85" spans="1:14">
      <c r="A85" s="44"/>
      <c r="B85" s="44"/>
      <c r="C85" s="44"/>
      <c r="D85" s="44"/>
      <c r="E85" s="44"/>
      <c r="F85" s="44"/>
      <c r="G85" s="44"/>
      <c r="H85" s="45"/>
      <c r="I85" s="44"/>
      <c r="J85" s="45"/>
      <c r="K85" s="44"/>
      <c r="L85" s="45"/>
      <c r="M85" s="44"/>
      <c r="N85" s="45"/>
    </row>
    <row r="86" spans="1:14" ht="21" customHeight="1">
      <c r="A86" s="124" t="s">
        <v>398</v>
      </c>
      <c r="B86" s="124" t="s">
        <v>4</v>
      </c>
      <c r="C86" s="133" t="s">
        <v>397</v>
      </c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</row>
    <row r="87" spans="1:14">
      <c r="A87" s="33"/>
      <c r="B87" s="33"/>
      <c r="C87" s="33"/>
      <c r="D87" s="33"/>
      <c r="E87" s="33"/>
      <c r="F87" s="33"/>
      <c r="G87" s="33"/>
      <c r="H87" s="34"/>
      <c r="I87" s="33"/>
      <c r="J87" s="34"/>
      <c r="K87" s="33"/>
      <c r="L87" s="34"/>
      <c r="M87" s="33"/>
      <c r="N87" s="34"/>
    </row>
    <row r="88" spans="1:14" ht="18" customHeight="1">
      <c r="A88" s="138" t="s">
        <v>394</v>
      </c>
      <c r="B88" s="138"/>
      <c r="C88" s="138"/>
      <c r="D88" s="138"/>
      <c r="E88" s="138"/>
      <c r="F88" s="138"/>
      <c r="G88" s="138"/>
      <c r="H88" s="138"/>
      <c r="I88" s="138"/>
      <c r="J88" s="138"/>
      <c r="K88" s="33"/>
      <c r="L88" s="34"/>
      <c r="M88" s="46" t="s">
        <v>384</v>
      </c>
      <c r="N88" s="47" t="str">
        <f>$N$41</f>
        <v/>
      </c>
    </row>
    <row r="89" spans="1:14" ht="24" customHeight="1">
      <c r="A89" s="33"/>
      <c r="B89" s="33"/>
      <c r="C89" s="33"/>
      <c r="D89" s="33"/>
      <c r="E89" s="33"/>
      <c r="F89" s="33"/>
      <c r="G89" s="38"/>
      <c r="H89" s="37"/>
      <c r="I89" s="134" t="s">
        <v>385</v>
      </c>
      <c r="J89" s="134"/>
      <c r="K89" s="137" t="str">
        <f>$K$42</f>
        <v/>
      </c>
      <c r="L89" s="137"/>
      <c r="M89" s="137"/>
      <c r="N89" s="137"/>
    </row>
    <row r="90" spans="1:14" ht="24" customHeight="1">
      <c r="A90" s="33"/>
      <c r="B90" s="33"/>
      <c r="C90" s="33"/>
      <c r="D90" s="33"/>
      <c r="E90" s="33"/>
      <c r="F90" s="33"/>
      <c r="G90" s="38"/>
      <c r="H90" s="37"/>
      <c r="I90" s="115" t="s">
        <v>386</v>
      </c>
      <c r="J90" s="115"/>
      <c r="K90" s="140" t="str">
        <f>$K$43</f>
        <v/>
      </c>
      <c r="L90" s="140"/>
      <c r="M90" s="140"/>
      <c r="N90" s="48"/>
    </row>
    <row r="91" spans="1:14">
      <c r="A91" s="33"/>
      <c r="B91" s="33"/>
      <c r="C91" s="33"/>
      <c r="D91" s="33"/>
      <c r="E91" s="33"/>
      <c r="F91" s="33"/>
      <c r="G91" s="38"/>
      <c r="H91" s="49"/>
      <c r="I91" s="50"/>
      <c r="J91" s="51"/>
      <c r="K91" s="52"/>
      <c r="L91" s="51"/>
      <c r="M91" s="52"/>
      <c r="N91" s="53"/>
    </row>
    <row r="92" spans="1:14" ht="18" customHeight="1">
      <c r="A92" s="138" t="s">
        <v>395</v>
      </c>
      <c r="B92" s="138"/>
      <c r="C92" s="138"/>
      <c r="D92" s="138"/>
      <c r="E92" s="138"/>
      <c r="F92" s="138"/>
      <c r="G92" s="138"/>
      <c r="H92" s="138"/>
      <c r="I92" s="138"/>
      <c r="J92" s="138"/>
      <c r="K92" s="139"/>
      <c r="L92" s="139"/>
      <c r="M92" s="139"/>
      <c r="N92" s="139"/>
    </row>
    <row r="93" spans="1:14" ht="18" customHeight="1">
      <c r="A93" s="138" t="s">
        <v>396</v>
      </c>
      <c r="B93" s="138"/>
      <c r="C93" s="138"/>
      <c r="D93" s="138"/>
      <c r="E93" s="138"/>
      <c r="F93" s="138"/>
      <c r="G93" s="138"/>
      <c r="H93" s="138"/>
      <c r="I93" s="138"/>
      <c r="J93" s="138"/>
      <c r="K93" s="38"/>
      <c r="L93" s="37"/>
      <c r="M93" s="38"/>
      <c r="N93" s="37"/>
    </row>
    <row r="94" spans="1:14" ht="6" customHeight="1">
      <c r="A94" s="54"/>
      <c r="B94" s="54"/>
      <c r="C94" s="54"/>
      <c r="D94" s="54"/>
      <c r="E94" s="54"/>
      <c r="F94" s="92"/>
      <c r="G94" s="54"/>
      <c r="H94" s="55"/>
      <c r="I94" s="54"/>
      <c r="J94" s="55"/>
      <c r="K94" s="38"/>
      <c r="L94" s="37"/>
      <c r="M94" s="38"/>
      <c r="N94" s="37"/>
    </row>
    <row r="95" spans="1:14" ht="15" thickBot="1">
      <c r="A95" s="116" t="s">
        <v>378</v>
      </c>
      <c r="B95" s="116"/>
      <c r="C95" s="33"/>
      <c r="D95" s="33"/>
      <c r="E95" s="33"/>
      <c r="F95" s="33"/>
      <c r="G95" s="33"/>
      <c r="H95" s="34"/>
      <c r="I95" s="33"/>
      <c r="J95" s="34"/>
      <c r="K95" s="33"/>
      <c r="L95" s="34"/>
      <c r="M95" s="33"/>
      <c r="N95" s="79"/>
    </row>
    <row r="96" spans="1:14" ht="24" customHeight="1" thickTop="1" thickBot="1">
      <c r="A96" s="33"/>
      <c r="B96" s="33"/>
      <c r="C96" s="33"/>
      <c r="D96" s="33"/>
      <c r="E96" s="117" t="s">
        <v>399</v>
      </c>
      <c r="F96" s="118"/>
      <c r="G96" s="118" t="e">
        <v>#REF!</v>
      </c>
      <c r="H96" s="118" t="e">
        <v>#REF!</v>
      </c>
      <c r="I96" s="118" t="e">
        <v>#REF!</v>
      </c>
      <c r="J96" s="118" t="e">
        <v>#REF!</v>
      </c>
      <c r="K96" s="119" t="e">
        <v>#REF!</v>
      </c>
      <c r="L96" s="35"/>
      <c r="M96" s="33"/>
      <c r="N96" s="36" t="s">
        <v>401</v>
      </c>
    </row>
    <row r="97" spans="1:14" ht="12" customHeight="1" thickTop="1">
      <c r="A97" s="33"/>
      <c r="B97" s="33"/>
      <c r="C97" s="33"/>
      <c r="D97" s="33"/>
      <c r="E97" s="33"/>
      <c r="F97" s="33"/>
      <c r="G97" s="33"/>
      <c r="H97" s="34"/>
      <c r="I97" s="33"/>
      <c r="J97" s="34"/>
      <c r="K97" s="33"/>
      <c r="L97" s="37"/>
      <c r="M97" s="38"/>
      <c r="N97" s="37"/>
    </row>
    <row r="98" spans="1:14" ht="22.5" customHeight="1">
      <c r="A98" s="141" t="s">
        <v>588</v>
      </c>
      <c r="B98" s="141"/>
      <c r="C98" s="141"/>
      <c r="D98" s="135" t="str">
        <f>$D$4</f>
        <v>全日本中学校通信陸上競技大会栃木県大会</v>
      </c>
      <c r="E98" s="136"/>
      <c r="F98" s="136"/>
      <c r="G98" s="136"/>
      <c r="H98" s="136"/>
      <c r="I98" s="136"/>
      <c r="J98" s="136"/>
      <c r="K98" s="136"/>
      <c r="L98" s="122" t="s">
        <v>425</v>
      </c>
      <c r="M98" s="122"/>
      <c r="N98" s="122"/>
    </row>
    <row r="99" spans="1:14" ht="16.5" customHeight="1">
      <c r="A99" s="123" t="s">
        <v>387</v>
      </c>
      <c r="B99" s="123" t="s">
        <v>388</v>
      </c>
      <c r="C99" s="123" t="s">
        <v>379</v>
      </c>
      <c r="D99" s="129" t="s">
        <v>380</v>
      </c>
      <c r="E99" s="129" t="s">
        <v>381</v>
      </c>
      <c r="F99" s="129" t="s">
        <v>736</v>
      </c>
      <c r="G99" s="131">
        <v>1</v>
      </c>
      <c r="H99" s="132"/>
      <c r="I99" s="113">
        <v>2</v>
      </c>
      <c r="J99" s="114"/>
      <c r="K99" s="113"/>
      <c r="L99" s="114"/>
      <c r="M99" s="113" t="s">
        <v>431</v>
      </c>
      <c r="N99" s="114"/>
    </row>
    <row r="100" spans="1:14" ht="16.5" customHeight="1">
      <c r="A100" s="123"/>
      <c r="B100" s="123"/>
      <c r="C100" s="123"/>
      <c r="D100" s="130"/>
      <c r="E100" s="130"/>
      <c r="F100" s="130"/>
      <c r="G100" s="39" t="s">
        <v>389</v>
      </c>
      <c r="H100" s="40" t="s">
        <v>382</v>
      </c>
      <c r="I100" s="39" t="s">
        <v>389</v>
      </c>
      <c r="J100" s="40" t="s">
        <v>382</v>
      </c>
      <c r="K100" s="39"/>
      <c r="L100" s="40"/>
      <c r="M100" s="39" t="s">
        <v>389</v>
      </c>
      <c r="N100" s="40" t="s">
        <v>382</v>
      </c>
    </row>
    <row r="101" spans="1:14" ht="27" customHeight="1">
      <c r="A101" s="41">
        <v>61</v>
      </c>
      <c r="B101" s="41" t="str">
        <f>IF(データ1!E62="","",(データ1!E62))</f>
        <v/>
      </c>
      <c r="C101" s="41" t="str">
        <f>IF(入力①!D67="","",入力①!D67)</f>
        <v/>
      </c>
      <c r="D101" s="41" t="str">
        <f>IF(入力①!F67="","",入力①!F67)</f>
        <v/>
      </c>
      <c r="E101" s="41" t="str">
        <f>IF(入力①!G67="","",入力①!G67)</f>
        <v/>
      </c>
      <c r="F101" s="41" t="str">
        <f>IF(入力①!H67="","",入力①!H67)</f>
        <v/>
      </c>
      <c r="G101" s="6"/>
      <c r="H101" s="12"/>
      <c r="I101" s="6"/>
      <c r="J101" s="12"/>
      <c r="K101" s="151"/>
      <c r="L101" s="152"/>
      <c r="M101" s="6"/>
      <c r="N101" s="12"/>
    </row>
    <row r="102" spans="1:14" ht="27" customHeight="1">
      <c r="A102" s="41">
        <v>62</v>
      </c>
      <c r="B102" s="41" t="str">
        <f>IF(データ1!E63="","",(データ1!E63))</f>
        <v/>
      </c>
      <c r="C102" s="41" t="str">
        <f>IF(入力①!D68="","",入力①!D68)</f>
        <v/>
      </c>
      <c r="D102" s="41" t="str">
        <f>IF(入力①!F68="","",入力①!F68)</f>
        <v/>
      </c>
      <c r="E102" s="41" t="str">
        <f>IF(入力①!G68="","",入力①!G68)</f>
        <v/>
      </c>
      <c r="F102" s="41" t="str">
        <f>IF(入力①!H68="","",入力①!H68)</f>
        <v/>
      </c>
      <c r="G102" s="6"/>
      <c r="H102" s="12"/>
      <c r="I102" s="6"/>
      <c r="J102" s="12"/>
      <c r="K102" s="151"/>
      <c r="L102" s="152"/>
      <c r="M102" s="6"/>
      <c r="N102" s="12"/>
    </row>
    <row r="103" spans="1:14" ht="27" customHeight="1">
      <c r="A103" s="41">
        <v>63</v>
      </c>
      <c r="B103" s="41" t="str">
        <f>IF(データ1!E64="","",(データ1!E64))</f>
        <v/>
      </c>
      <c r="C103" s="41" t="str">
        <f>IF(入力①!D69="","",入力①!D69)</f>
        <v/>
      </c>
      <c r="D103" s="41" t="str">
        <f>IF(入力①!F69="","",入力①!F69)</f>
        <v/>
      </c>
      <c r="E103" s="41" t="str">
        <f>IF(入力①!G69="","",入力①!G69)</f>
        <v/>
      </c>
      <c r="F103" s="41" t="str">
        <f>IF(入力①!H69="","",入力①!H69)</f>
        <v/>
      </c>
      <c r="G103" s="6"/>
      <c r="H103" s="12"/>
      <c r="I103" s="6"/>
      <c r="J103" s="12"/>
      <c r="K103" s="151"/>
      <c r="L103" s="152"/>
      <c r="M103" s="6"/>
      <c r="N103" s="12"/>
    </row>
    <row r="104" spans="1:14" ht="27" customHeight="1">
      <c r="A104" s="41">
        <v>64</v>
      </c>
      <c r="B104" s="41" t="str">
        <f>IF(データ1!E65="","",(データ1!E65))</f>
        <v/>
      </c>
      <c r="C104" s="41" t="str">
        <f>IF(入力①!D70="","",入力①!D70)</f>
        <v/>
      </c>
      <c r="D104" s="41" t="str">
        <f>IF(入力①!F70="","",入力①!F70)</f>
        <v/>
      </c>
      <c r="E104" s="41" t="str">
        <f>IF(入力①!G70="","",入力①!G70)</f>
        <v/>
      </c>
      <c r="F104" s="41" t="str">
        <f>IF(入力①!H70="","",入力①!H70)</f>
        <v/>
      </c>
      <c r="G104" s="6"/>
      <c r="H104" s="12"/>
      <c r="I104" s="6"/>
      <c r="J104" s="12"/>
      <c r="K104" s="151"/>
      <c r="L104" s="152"/>
      <c r="M104" s="6"/>
      <c r="N104" s="12"/>
    </row>
    <row r="105" spans="1:14" ht="27" customHeight="1">
      <c r="A105" s="41">
        <v>65</v>
      </c>
      <c r="B105" s="41" t="str">
        <f>IF(データ1!E66="","",(データ1!E66))</f>
        <v/>
      </c>
      <c r="C105" s="41" t="str">
        <f>IF(入力①!D71="","",入力①!D71)</f>
        <v/>
      </c>
      <c r="D105" s="41" t="str">
        <f>IF(入力①!F71="","",入力①!F71)</f>
        <v/>
      </c>
      <c r="E105" s="41" t="str">
        <f>IF(入力①!G71="","",入力①!G71)</f>
        <v/>
      </c>
      <c r="F105" s="41" t="str">
        <f>IF(入力①!H71="","",入力①!H71)</f>
        <v/>
      </c>
      <c r="G105" s="6"/>
      <c r="H105" s="12"/>
      <c r="I105" s="6"/>
      <c r="J105" s="12"/>
      <c r="K105" s="151"/>
      <c r="L105" s="152"/>
      <c r="M105" s="6"/>
      <c r="N105" s="12"/>
    </row>
    <row r="106" spans="1:14" ht="27" customHeight="1">
      <c r="A106" s="41">
        <v>66</v>
      </c>
      <c r="B106" s="41" t="str">
        <f>IF(データ1!E67="","",(データ1!E67))</f>
        <v/>
      </c>
      <c r="C106" s="41" t="str">
        <f>IF(入力①!D72="","",入力①!D72)</f>
        <v/>
      </c>
      <c r="D106" s="41" t="str">
        <f>IF(入力①!F72="","",入力①!F72)</f>
        <v/>
      </c>
      <c r="E106" s="41" t="str">
        <f>IF(入力①!G72="","",入力①!G72)</f>
        <v/>
      </c>
      <c r="F106" s="41" t="str">
        <f>IF(入力①!H72="","",入力①!H72)</f>
        <v/>
      </c>
      <c r="G106" s="6"/>
      <c r="H106" s="12"/>
      <c r="I106" s="6"/>
      <c r="J106" s="12"/>
      <c r="K106" s="151"/>
      <c r="L106" s="152"/>
      <c r="M106" s="6"/>
      <c r="N106" s="12"/>
    </row>
    <row r="107" spans="1:14" ht="27" customHeight="1">
      <c r="A107" s="41">
        <v>67</v>
      </c>
      <c r="B107" s="41" t="str">
        <f>IF(データ1!E68="","",(データ1!E68))</f>
        <v/>
      </c>
      <c r="C107" s="41" t="str">
        <f>IF(入力①!D73="","",入力①!D73)</f>
        <v/>
      </c>
      <c r="D107" s="41" t="str">
        <f>IF(入力①!F73="","",入力①!F73)</f>
        <v/>
      </c>
      <c r="E107" s="41" t="str">
        <f>IF(入力①!G73="","",入力①!G73)</f>
        <v/>
      </c>
      <c r="F107" s="41" t="str">
        <f>IF(入力①!H73="","",入力①!H73)</f>
        <v/>
      </c>
      <c r="G107" s="6"/>
      <c r="H107" s="12"/>
      <c r="I107" s="6"/>
      <c r="J107" s="12"/>
      <c r="K107" s="151"/>
      <c r="L107" s="152"/>
      <c r="M107" s="6"/>
      <c r="N107" s="12"/>
    </row>
    <row r="108" spans="1:14" ht="27" customHeight="1">
      <c r="A108" s="41">
        <v>68</v>
      </c>
      <c r="B108" s="41" t="str">
        <f>IF(データ1!E69="","",(データ1!E69))</f>
        <v/>
      </c>
      <c r="C108" s="41" t="str">
        <f>IF(入力①!D74="","",入力①!D74)</f>
        <v/>
      </c>
      <c r="D108" s="41" t="str">
        <f>IF(入力①!F74="","",入力①!F74)</f>
        <v/>
      </c>
      <c r="E108" s="41" t="str">
        <f>IF(入力①!G74="","",入力①!G74)</f>
        <v/>
      </c>
      <c r="F108" s="41" t="str">
        <f>IF(入力①!H74="","",入力①!H74)</f>
        <v/>
      </c>
      <c r="G108" s="6"/>
      <c r="H108" s="12"/>
      <c r="I108" s="6"/>
      <c r="J108" s="12"/>
      <c r="K108" s="151"/>
      <c r="L108" s="152"/>
      <c r="M108" s="6"/>
      <c r="N108" s="12"/>
    </row>
    <row r="109" spans="1:14" ht="27" customHeight="1">
      <c r="A109" s="41">
        <v>69</v>
      </c>
      <c r="B109" s="41" t="str">
        <f>IF(データ1!E70="","",(データ1!E70))</f>
        <v/>
      </c>
      <c r="C109" s="41" t="str">
        <f>IF(入力①!D75="","",入力①!D75)</f>
        <v/>
      </c>
      <c r="D109" s="41" t="str">
        <f>IF(入力①!F75="","",入力①!F75)</f>
        <v/>
      </c>
      <c r="E109" s="41" t="str">
        <f>IF(入力①!G75="","",入力①!G75)</f>
        <v/>
      </c>
      <c r="F109" s="41" t="str">
        <f>IF(入力①!H75="","",入力①!H75)</f>
        <v/>
      </c>
      <c r="G109" s="6"/>
      <c r="H109" s="12"/>
      <c r="I109" s="6"/>
      <c r="J109" s="12"/>
      <c r="K109" s="151"/>
      <c r="L109" s="152"/>
      <c r="M109" s="6"/>
      <c r="N109" s="12"/>
    </row>
    <row r="110" spans="1:14" ht="27" customHeight="1">
      <c r="A110" s="41">
        <v>70</v>
      </c>
      <c r="B110" s="41" t="str">
        <f>IF(データ1!E71="","",(データ1!E71))</f>
        <v/>
      </c>
      <c r="C110" s="41" t="str">
        <f>IF(入力①!D76="","",入力①!D76)</f>
        <v/>
      </c>
      <c r="D110" s="41" t="str">
        <f>IF(入力①!F76="","",入力①!F76)</f>
        <v/>
      </c>
      <c r="E110" s="41" t="str">
        <f>IF(入力①!G76="","",入力①!G76)</f>
        <v/>
      </c>
      <c r="F110" s="41" t="str">
        <f>IF(入力①!H76="","",入力①!H76)</f>
        <v/>
      </c>
      <c r="G110" s="6"/>
      <c r="H110" s="12"/>
      <c r="I110" s="6"/>
      <c r="J110" s="12"/>
      <c r="K110" s="151"/>
      <c r="L110" s="152"/>
      <c r="M110" s="6"/>
      <c r="N110" s="12"/>
    </row>
    <row r="111" spans="1:14" ht="27" customHeight="1">
      <c r="A111" s="41">
        <v>71</v>
      </c>
      <c r="B111" s="41" t="str">
        <f>IF(データ1!E72="","",(データ1!E72))</f>
        <v/>
      </c>
      <c r="C111" s="41" t="str">
        <f>IF(入力①!D77="","",入力①!D77)</f>
        <v/>
      </c>
      <c r="D111" s="41" t="str">
        <f>IF(入力①!F77="","",入力①!F77)</f>
        <v/>
      </c>
      <c r="E111" s="41" t="str">
        <f>IF(入力①!G77="","",入力①!G77)</f>
        <v/>
      </c>
      <c r="F111" s="41" t="str">
        <f>IF(入力①!H77="","",入力①!H77)</f>
        <v/>
      </c>
      <c r="G111" s="6"/>
      <c r="H111" s="12"/>
      <c r="I111" s="6"/>
      <c r="J111" s="12"/>
      <c r="K111" s="151"/>
      <c r="L111" s="152"/>
      <c r="M111" s="6"/>
      <c r="N111" s="12"/>
    </row>
    <row r="112" spans="1:14" ht="27" customHeight="1">
      <c r="A112" s="41">
        <v>72</v>
      </c>
      <c r="B112" s="41" t="str">
        <f>IF(データ1!E73="","",(データ1!E73))</f>
        <v/>
      </c>
      <c r="C112" s="41" t="str">
        <f>IF(入力①!D78="","",入力①!D78)</f>
        <v/>
      </c>
      <c r="D112" s="41" t="str">
        <f>IF(入力①!F78="","",入力①!F78)</f>
        <v/>
      </c>
      <c r="E112" s="41" t="str">
        <f>IF(入力①!G78="","",入力①!G78)</f>
        <v/>
      </c>
      <c r="F112" s="41" t="str">
        <f>IF(入力①!H78="","",入力①!H78)</f>
        <v/>
      </c>
      <c r="G112" s="6"/>
      <c r="H112" s="12"/>
      <c r="I112" s="6"/>
      <c r="J112" s="12"/>
      <c r="K112" s="151"/>
      <c r="L112" s="152"/>
      <c r="M112" s="6"/>
      <c r="N112" s="12"/>
    </row>
    <row r="113" spans="1:14" ht="27" customHeight="1">
      <c r="A113" s="41">
        <v>73</v>
      </c>
      <c r="B113" s="41" t="str">
        <f>IF(データ1!E74="","",(データ1!E74))</f>
        <v/>
      </c>
      <c r="C113" s="41" t="str">
        <f>IF(入力①!D79="","",入力①!D79)</f>
        <v/>
      </c>
      <c r="D113" s="41" t="str">
        <f>IF(入力①!F79="","",入力①!F79)</f>
        <v/>
      </c>
      <c r="E113" s="41" t="str">
        <f>IF(入力①!G79="","",入力①!G79)</f>
        <v/>
      </c>
      <c r="F113" s="41" t="str">
        <f>IF(入力①!H79="","",入力①!H79)</f>
        <v/>
      </c>
      <c r="G113" s="6"/>
      <c r="H113" s="12"/>
      <c r="I113" s="6"/>
      <c r="J113" s="12"/>
      <c r="K113" s="151"/>
      <c r="L113" s="152"/>
      <c r="M113" s="6"/>
      <c r="N113" s="12"/>
    </row>
    <row r="114" spans="1:14" ht="27" customHeight="1">
      <c r="A114" s="41">
        <v>74</v>
      </c>
      <c r="B114" s="41" t="str">
        <f>IF(データ1!E75="","",(データ1!E75))</f>
        <v/>
      </c>
      <c r="C114" s="41" t="str">
        <f>IF(入力①!D80="","",入力①!D80)</f>
        <v/>
      </c>
      <c r="D114" s="41" t="str">
        <f>IF(入力①!F80="","",入力①!F80)</f>
        <v/>
      </c>
      <c r="E114" s="41" t="str">
        <f>IF(入力①!G80="","",入力①!G80)</f>
        <v/>
      </c>
      <c r="F114" s="41" t="str">
        <f>IF(入力①!H80="","",入力①!H80)</f>
        <v/>
      </c>
      <c r="G114" s="6"/>
      <c r="H114" s="12"/>
      <c r="I114" s="6"/>
      <c r="J114" s="12"/>
      <c r="K114" s="151"/>
      <c r="L114" s="152"/>
      <c r="M114" s="6"/>
      <c r="N114" s="12"/>
    </row>
    <row r="115" spans="1:14" ht="27" customHeight="1">
      <c r="A115" s="41">
        <v>75</v>
      </c>
      <c r="B115" s="41" t="str">
        <f>IF(データ1!E76="","",(データ1!E76))</f>
        <v/>
      </c>
      <c r="C115" s="41" t="str">
        <f>IF(入力①!D81="","",入力①!D81)</f>
        <v/>
      </c>
      <c r="D115" s="41" t="str">
        <f>IF(入力①!F81="","",入力①!F81)</f>
        <v/>
      </c>
      <c r="E115" s="41" t="str">
        <f>IF(入力①!G81="","",入力①!G81)</f>
        <v/>
      </c>
      <c r="F115" s="41" t="str">
        <f>IF(入力①!H81="","",入力①!H81)</f>
        <v/>
      </c>
      <c r="G115" s="6"/>
      <c r="H115" s="12"/>
      <c r="I115" s="6"/>
      <c r="J115" s="12"/>
      <c r="K115" s="151"/>
      <c r="L115" s="152"/>
      <c r="M115" s="6"/>
      <c r="N115" s="12"/>
    </row>
    <row r="116" spans="1:14" ht="27" customHeight="1">
      <c r="A116" s="41">
        <v>76</v>
      </c>
      <c r="B116" s="41" t="str">
        <f>IF(データ1!E77="","",(データ1!E77))</f>
        <v/>
      </c>
      <c r="C116" s="41" t="str">
        <f>IF(入力①!D82="","",入力①!D82)</f>
        <v/>
      </c>
      <c r="D116" s="41" t="str">
        <f>IF(入力①!F82="","",入力①!F82)</f>
        <v/>
      </c>
      <c r="E116" s="41" t="str">
        <f>IF(入力①!G82="","",入力①!G82)</f>
        <v/>
      </c>
      <c r="F116" s="41" t="str">
        <f>IF(入力①!H82="","",入力①!H82)</f>
        <v/>
      </c>
      <c r="G116" s="6"/>
      <c r="H116" s="12"/>
      <c r="I116" s="6"/>
      <c r="J116" s="12"/>
      <c r="K116" s="151"/>
      <c r="L116" s="152"/>
      <c r="M116" s="6"/>
      <c r="N116" s="12"/>
    </row>
    <row r="117" spans="1:14" ht="27" customHeight="1">
      <c r="A117" s="41">
        <v>77</v>
      </c>
      <c r="B117" s="41" t="str">
        <f>IF(データ1!E78="","",(データ1!E78))</f>
        <v/>
      </c>
      <c r="C117" s="41" t="str">
        <f>IF(入力①!D83="","",入力①!D83)</f>
        <v/>
      </c>
      <c r="D117" s="41" t="str">
        <f>IF(入力①!F83="","",入力①!F83)</f>
        <v/>
      </c>
      <c r="E117" s="41" t="str">
        <f>IF(入力①!G83="","",入力①!G83)</f>
        <v/>
      </c>
      <c r="F117" s="41" t="str">
        <f>IF(入力①!H83="","",入力①!H83)</f>
        <v/>
      </c>
      <c r="G117" s="6"/>
      <c r="H117" s="12"/>
      <c r="I117" s="6"/>
      <c r="J117" s="12"/>
      <c r="K117" s="151"/>
      <c r="L117" s="152"/>
      <c r="M117" s="6"/>
      <c r="N117" s="12"/>
    </row>
    <row r="118" spans="1:14" ht="27" customHeight="1">
      <c r="A118" s="41">
        <v>78</v>
      </c>
      <c r="B118" s="41" t="str">
        <f>IF(データ1!E79="","",(データ1!E79))</f>
        <v/>
      </c>
      <c r="C118" s="41" t="str">
        <f>IF(入力①!D84="","",入力①!D84)</f>
        <v/>
      </c>
      <c r="D118" s="41" t="str">
        <f>IF(入力①!F84="","",入力①!F84)</f>
        <v/>
      </c>
      <c r="E118" s="41" t="str">
        <f>IF(入力①!G84="","",入力①!G84)</f>
        <v/>
      </c>
      <c r="F118" s="41" t="str">
        <f>IF(入力①!H84="","",入力①!H84)</f>
        <v/>
      </c>
      <c r="G118" s="6"/>
      <c r="H118" s="12"/>
      <c r="I118" s="6"/>
      <c r="J118" s="12"/>
      <c r="K118" s="151"/>
      <c r="L118" s="152"/>
      <c r="M118" s="6"/>
      <c r="N118" s="12"/>
    </row>
    <row r="119" spans="1:14" ht="27" customHeight="1">
      <c r="A119" s="41">
        <v>79</v>
      </c>
      <c r="B119" s="41" t="str">
        <f>IF(データ1!E80="","",(データ1!E80))</f>
        <v/>
      </c>
      <c r="C119" s="41" t="str">
        <f>IF(入力①!D85="","",入力①!D85)</f>
        <v/>
      </c>
      <c r="D119" s="41" t="str">
        <f>IF(入力①!F85="","",入力①!F85)</f>
        <v/>
      </c>
      <c r="E119" s="41" t="str">
        <f>IF(入力①!G85="","",入力①!G85)</f>
        <v/>
      </c>
      <c r="F119" s="41" t="str">
        <f>IF(入力①!H85="","",入力①!H85)</f>
        <v/>
      </c>
      <c r="G119" s="6"/>
      <c r="H119" s="12"/>
      <c r="I119" s="6"/>
      <c r="J119" s="12"/>
      <c r="K119" s="151"/>
      <c r="L119" s="152"/>
      <c r="M119" s="6"/>
      <c r="N119" s="12"/>
    </row>
    <row r="120" spans="1:14" ht="27" customHeight="1">
      <c r="A120" s="41">
        <v>80</v>
      </c>
      <c r="B120" s="41" t="str">
        <f>IF(データ1!E81="","",(データ1!E81))</f>
        <v/>
      </c>
      <c r="C120" s="41" t="str">
        <f>IF(入力①!D86="","",入力①!D86)</f>
        <v/>
      </c>
      <c r="D120" s="41" t="str">
        <f>IF(入力①!F86="","",入力①!F86)</f>
        <v/>
      </c>
      <c r="E120" s="41" t="str">
        <f>IF(入力①!G86="","",入力①!G86)</f>
        <v/>
      </c>
      <c r="F120" s="41" t="str">
        <f>IF(入力①!H86="","",入力①!H86)</f>
        <v/>
      </c>
      <c r="G120" s="6"/>
      <c r="H120" s="12"/>
      <c r="I120" s="6"/>
      <c r="J120" s="12"/>
      <c r="K120" s="151"/>
      <c r="L120" s="152"/>
      <c r="M120" s="6"/>
      <c r="N120" s="12"/>
    </row>
    <row r="121" spans="1:14" ht="27" customHeight="1">
      <c r="A121" s="41">
        <v>81</v>
      </c>
      <c r="B121" s="41" t="str">
        <f>IF(データ1!E82="","",(データ1!E82))</f>
        <v/>
      </c>
      <c r="C121" s="41" t="str">
        <f>IF(入力①!D87="","",入力①!D87)</f>
        <v/>
      </c>
      <c r="D121" s="41" t="str">
        <f>IF(入力①!F87="","",入力①!F87)</f>
        <v/>
      </c>
      <c r="E121" s="41" t="str">
        <f>IF(入力①!G87="","",入力①!G87)</f>
        <v/>
      </c>
      <c r="F121" s="41" t="str">
        <f>IF(入力①!H87="","",入力①!H87)</f>
        <v/>
      </c>
      <c r="G121" s="6"/>
      <c r="H121" s="12"/>
      <c r="I121" s="6"/>
      <c r="J121" s="12"/>
      <c r="K121" s="151"/>
      <c r="L121" s="152"/>
      <c r="M121" s="6"/>
      <c r="N121" s="12"/>
    </row>
    <row r="122" spans="1:14" ht="27" customHeight="1">
      <c r="A122" s="41">
        <v>82</v>
      </c>
      <c r="B122" s="41" t="str">
        <f>IF(データ1!E83="","",(データ1!E83))</f>
        <v/>
      </c>
      <c r="C122" s="41" t="str">
        <f>IF(入力①!D88="","",入力①!D88)</f>
        <v/>
      </c>
      <c r="D122" s="41" t="str">
        <f>IF(入力①!F88="","",入力①!F88)</f>
        <v/>
      </c>
      <c r="E122" s="41" t="str">
        <f>IF(入力①!G88="","",入力①!G88)</f>
        <v/>
      </c>
      <c r="F122" s="41" t="str">
        <f>IF(入力①!H88="","",入力①!H88)</f>
        <v/>
      </c>
      <c r="G122" s="6"/>
      <c r="H122" s="12"/>
      <c r="I122" s="6"/>
      <c r="J122" s="12"/>
      <c r="K122" s="151"/>
      <c r="L122" s="152"/>
      <c r="M122" s="6"/>
      <c r="N122" s="12"/>
    </row>
    <row r="123" spans="1:14" ht="27" customHeight="1">
      <c r="A123" s="41">
        <v>83</v>
      </c>
      <c r="B123" s="41" t="str">
        <f>IF(データ1!E84="","",(データ1!E84))</f>
        <v/>
      </c>
      <c r="C123" s="41" t="str">
        <f>IF(入力①!D89="","",入力①!D89)</f>
        <v/>
      </c>
      <c r="D123" s="41" t="str">
        <f>IF(入力①!F89="","",入力①!F89)</f>
        <v/>
      </c>
      <c r="E123" s="41" t="str">
        <f>IF(入力①!G89="","",入力①!G89)</f>
        <v/>
      </c>
      <c r="F123" s="41" t="str">
        <f>IF(入力①!H89="","",入力①!H89)</f>
        <v/>
      </c>
      <c r="G123" s="6"/>
      <c r="H123" s="12"/>
      <c r="I123" s="6"/>
      <c r="J123" s="12"/>
      <c r="K123" s="151"/>
      <c r="L123" s="152"/>
      <c r="M123" s="6"/>
      <c r="N123" s="12"/>
    </row>
    <row r="124" spans="1:14" ht="27" customHeight="1">
      <c r="A124" s="41">
        <v>84</v>
      </c>
      <c r="B124" s="41" t="str">
        <f>IF(データ1!E85="","",(データ1!E85))</f>
        <v/>
      </c>
      <c r="C124" s="41" t="str">
        <f>IF(入力①!D90="","",入力①!D90)</f>
        <v/>
      </c>
      <c r="D124" s="41" t="str">
        <f>IF(入力①!F90="","",入力①!F90)</f>
        <v/>
      </c>
      <c r="E124" s="41" t="str">
        <f>IF(入力①!G90="","",入力①!G90)</f>
        <v/>
      </c>
      <c r="F124" s="41" t="str">
        <f>IF(入力①!H90="","",入力①!H90)</f>
        <v/>
      </c>
      <c r="G124" s="6"/>
      <c r="H124" s="12"/>
      <c r="I124" s="6"/>
      <c r="J124" s="12"/>
      <c r="K124" s="151"/>
      <c r="L124" s="152"/>
      <c r="M124" s="6"/>
      <c r="N124" s="12"/>
    </row>
    <row r="125" spans="1:14" ht="27" customHeight="1">
      <c r="A125" s="41">
        <v>85</v>
      </c>
      <c r="B125" s="41" t="str">
        <f>IF(データ1!E86="","",(データ1!E86))</f>
        <v/>
      </c>
      <c r="C125" s="41" t="str">
        <f>IF(入力①!D91="","",入力①!D91)</f>
        <v/>
      </c>
      <c r="D125" s="41" t="str">
        <f>IF(入力①!F91="","",入力①!F91)</f>
        <v/>
      </c>
      <c r="E125" s="41" t="str">
        <f>IF(入力①!G91="","",入力①!G91)</f>
        <v/>
      </c>
      <c r="F125" s="41" t="str">
        <f>IF(入力①!H91="","",入力①!H91)</f>
        <v/>
      </c>
      <c r="G125" s="6"/>
      <c r="H125" s="12"/>
      <c r="I125" s="6"/>
      <c r="J125" s="12"/>
      <c r="K125" s="151"/>
      <c r="L125" s="152"/>
      <c r="M125" s="6"/>
      <c r="N125" s="12"/>
    </row>
    <row r="126" spans="1:14" ht="27" customHeight="1">
      <c r="A126" s="41">
        <v>86</v>
      </c>
      <c r="B126" s="41" t="str">
        <f>IF(データ1!E87="","",(データ1!E87))</f>
        <v/>
      </c>
      <c r="C126" s="41" t="str">
        <f>IF(入力①!D92="","",入力①!D92)</f>
        <v/>
      </c>
      <c r="D126" s="41" t="str">
        <f>IF(入力①!F92="","",入力①!F92)</f>
        <v/>
      </c>
      <c r="E126" s="41" t="str">
        <f>IF(入力①!G92="","",入力①!G92)</f>
        <v/>
      </c>
      <c r="F126" s="41" t="str">
        <f>IF(入力①!H92="","",入力①!H92)</f>
        <v/>
      </c>
      <c r="G126" s="6"/>
      <c r="H126" s="12"/>
      <c r="I126" s="6"/>
      <c r="J126" s="12"/>
      <c r="K126" s="151"/>
      <c r="L126" s="152"/>
      <c r="M126" s="6"/>
      <c r="N126" s="12"/>
    </row>
    <row r="127" spans="1:14" ht="27" customHeight="1">
      <c r="A127" s="41">
        <v>87</v>
      </c>
      <c r="B127" s="41" t="str">
        <f>IF(データ1!E88="","",(データ1!E88))</f>
        <v/>
      </c>
      <c r="C127" s="41" t="str">
        <f>IF(入力①!D93="","",入力①!D93)</f>
        <v/>
      </c>
      <c r="D127" s="41" t="str">
        <f>IF(入力①!F93="","",入力①!F93)</f>
        <v/>
      </c>
      <c r="E127" s="41" t="str">
        <f>IF(入力①!G93="","",入力①!G93)</f>
        <v/>
      </c>
      <c r="F127" s="41" t="str">
        <f>IF(入力①!H93="","",入力①!H93)</f>
        <v/>
      </c>
      <c r="G127" s="6"/>
      <c r="H127" s="12"/>
      <c r="I127" s="6"/>
      <c r="J127" s="12"/>
      <c r="K127" s="151"/>
      <c r="L127" s="152"/>
      <c r="M127" s="6"/>
      <c r="N127" s="12"/>
    </row>
    <row r="128" spans="1:14" ht="27" customHeight="1">
      <c r="A128" s="41">
        <v>88</v>
      </c>
      <c r="B128" s="41" t="str">
        <f>IF(データ1!E89="","",(データ1!E89))</f>
        <v/>
      </c>
      <c r="C128" s="41" t="str">
        <f>IF(入力①!D94="","",入力①!D94)</f>
        <v/>
      </c>
      <c r="D128" s="41" t="str">
        <f>IF(入力①!F94="","",入力①!F94)</f>
        <v/>
      </c>
      <c r="E128" s="41" t="str">
        <f>IF(入力①!G94="","",入力①!G94)</f>
        <v/>
      </c>
      <c r="F128" s="41" t="str">
        <f>IF(入力①!H94="","",入力①!H94)</f>
        <v/>
      </c>
      <c r="G128" s="6"/>
      <c r="H128" s="12"/>
      <c r="I128" s="6"/>
      <c r="J128" s="12"/>
      <c r="K128" s="151"/>
      <c r="L128" s="152"/>
      <c r="M128" s="6"/>
      <c r="N128" s="12"/>
    </row>
    <row r="129" spans="1:14" ht="27" customHeight="1">
      <c r="A129" s="41">
        <v>89</v>
      </c>
      <c r="B129" s="41" t="str">
        <f>IF(データ1!E90="","",(データ1!E90))</f>
        <v/>
      </c>
      <c r="C129" s="41" t="str">
        <f>IF(入力①!D95="","",入力①!D95)</f>
        <v/>
      </c>
      <c r="D129" s="41" t="str">
        <f>IF(入力①!F95="","",入力①!F95)</f>
        <v/>
      </c>
      <c r="E129" s="41" t="str">
        <f>IF(入力①!G95="","",入力①!G95)</f>
        <v/>
      </c>
      <c r="F129" s="41" t="str">
        <f>IF(入力①!H95="","",入力①!H95)</f>
        <v/>
      </c>
      <c r="G129" s="6"/>
      <c r="H129" s="12"/>
      <c r="I129" s="6"/>
      <c r="J129" s="12"/>
      <c r="K129" s="151"/>
      <c r="L129" s="152"/>
      <c r="M129" s="6"/>
      <c r="N129" s="12"/>
    </row>
    <row r="130" spans="1:14" ht="27" customHeight="1">
      <c r="A130" s="41">
        <v>90</v>
      </c>
      <c r="B130" s="41" t="str">
        <f>IF(データ1!E91="","",(データ1!E91))</f>
        <v/>
      </c>
      <c r="C130" s="41" t="str">
        <f>IF(入力①!D96="","",入力①!D96)</f>
        <v/>
      </c>
      <c r="D130" s="41" t="str">
        <f>IF(入力①!F96="","",入力①!F96)</f>
        <v/>
      </c>
      <c r="E130" s="41" t="str">
        <f>IF(入力①!G96="","",入力①!G96)</f>
        <v/>
      </c>
      <c r="F130" s="41" t="str">
        <f>IF(入力①!H96="","",入力①!H96)</f>
        <v/>
      </c>
      <c r="G130" s="6"/>
      <c r="H130" s="12"/>
      <c r="I130" s="6"/>
      <c r="J130" s="12"/>
      <c r="K130" s="151"/>
      <c r="L130" s="152"/>
      <c r="M130" s="6"/>
      <c r="N130" s="12"/>
    </row>
    <row r="131" spans="1:14" ht="24" customHeight="1">
      <c r="A131" s="125"/>
      <c r="B131" s="126"/>
      <c r="C131" s="126"/>
      <c r="D131" s="126"/>
      <c r="E131" s="126"/>
      <c r="F131" s="126"/>
      <c r="G131" s="126"/>
      <c r="H131" s="126"/>
      <c r="I131" s="126"/>
      <c r="J131" s="42"/>
      <c r="K131" s="43" t="s">
        <v>383</v>
      </c>
      <c r="L131" s="127" t="str">
        <f>$L$37</f>
        <v/>
      </c>
      <c r="M131" s="127"/>
      <c r="N131" s="128"/>
    </row>
    <row r="132" spans="1:14">
      <c r="A132" s="44"/>
      <c r="B132" s="44"/>
      <c r="C132" s="44"/>
      <c r="D132" s="44"/>
      <c r="E132" s="44"/>
      <c r="F132" s="44"/>
      <c r="G132" s="44"/>
      <c r="H132" s="45"/>
      <c r="I132" s="44"/>
      <c r="J132" s="45"/>
      <c r="K132" s="44"/>
      <c r="L132" s="45"/>
      <c r="M132" s="44"/>
      <c r="N132" s="45"/>
    </row>
    <row r="133" spans="1:14" ht="21" customHeight="1">
      <c r="A133" s="124" t="s">
        <v>398</v>
      </c>
      <c r="B133" s="124" t="s">
        <v>4</v>
      </c>
      <c r="C133" s="133" t="s">
        <v>397</v>
      </c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</row>
    <row r="134" spans="1:14">
      <c r="A134" s="33"/>
      <c r="B134" s="33"/>
      <c r="C134" s="33"/>
      <c r="D134" s="33"/>
      <c r="E134" s="33"/>
      <c r="F134" s="33"/>
      <c r="G134" s="33"/>
      <c r="H134" s="34"/>
      <c r="I134" s="33"/>
      <c r="J134" s="34"/>
      <c r="K134" s="33"/>
      <c r="L134" s="34"/>
      <c r="M134" s="33"/>
      <c r="N134" s="34"/>
    </row>
    <row r="135" spans="1:14" ht="18" customHeight="1">
      <c r="A135" s="138" t="s">
        <v>394</v>
      </c>
      <c r="B135" s="138"/>
      <c r="C135" s="138"/>
      <c r="D135" s="138"/>
      <c r="E135" s="138"/>
      <c r="F135" s="138"/>
      <c r="G135" s="138"/>
      <c r="H135" s="138"/>
      <c r="I135" s="138"/>
      <c r="J135" s="138"/>
      <c r="K135" s="33"/>
      <c r="L135" s="34"/>
      <c r="M135" s="46" t="s">
        <v>384</v>
      </c>
      <c r="N135" s="47" t="str">
        <f>$N$41</f>
        <v/>
      </c>
    </row>
    <row r="136" spans="1:14" ht="24" customHeight="1">
      <c r="A136" s="33"/>
      <c r="B136" s="33"/>
      <c r="C136" s="33"/>
      <c r="D136" s="33"/>
      <c r="E136" s="33"/>
      <c r="F136" s="33"/>
      <c r="G136" s="38"/>
      <c r="H136" s="37"/>
      <c r="I136" s="134" t="s">
        <v>385</v>
      </c>
      <c r="J136" s="134"/>
      <c r="K136" s="137" t="str">
        <f>$K$42</f>
        <v/>
      </c>
      <c r="L136" s="137"/>
      <c r="M136" s="137"/>
      <c r="N136" s="137"/>
    </row>
    <row r="137" spans="1:14" ht="24" customHeight="1">
      <c r="A137" s="33"/>
      <c r="B137" s="33"/>
      <c r="C137" s="33"/>
      <c r="D137" s="33"/>
      <c r="E137" s="33"/>
      <c r="F137" s="33"/>
      <c r="G137" s="38"/>
      <c r="H137" s="37"/>
      <c r="I137" s="115" t="s">
        <v>386</v>
      </c>
      <c r="J137" s="115"/>
      <c r="K137" s="140" t="str">
        <f>$K$43</f>
        <v/>
      </c>
      <c r="L137" s="140"/>
      <c r="M137" s="140"/>
      <c r="N137" s="48"/>
    </row>
    <row r="138" spans="1:14">
      <c r="A138" s="33"/>
      <c r="B138" s="33"/>
      <c r="C138" s="33"/>
      <c r="D138" s="33"/>
      <c r="E138" s="33"/>
      <c r="F138" s="33"/>
      <c r="G138" s="38"/>
      <c r="H138" s="49"/>
      <c r="I138" s="50"/>
      <c r="J138" s="51"/>
      <c r="K138" s="52"/>
      <c r="L138" s="51"/>
      <c r="M138" s="52"/>
      <c r="N138" s="53"/>
    </row>
    <row r="139" spans="1:14" ht="18" customHeight="1">
      <c r="A139" s="138" t="s">
        <v>395</v>
      </c>
      <c r="B139" s="138"/>
      <c r="C139" s="138"/>
      <c r="D139" s="138"/>
      <c r="E139" s="138"/>
      <c r="F139" s="138"/>
      <c r="G139" s="138"/>
      <c r="H139" s="138"/>
      <c r="I139" s="138"/>
      <c r="J139" s="138"/>
      <c r="K139" s="139"/>
      <c r="L139" s="139"/>
      <c r="M139" s="139"/>
      <c r="N139" s="139"/>
    </row>
    <row r="140" spans="1:14" ht="18" customHeight="1">
      <c r="A140" s="138" t="s">
        <v>396</v>
      </c>
      <c r="B140" s="138"/>
      <c r="C140" s="138"/>
      <c r="D140" s="138"/>
      <c r="E140" s="138"/>
      <c r="F140" s="138"/>
      <c r="G140" s="138"/>
      <c r="H140" s="138"/>
      <c r="I140" s="138"/>
      <c r="J140" s="138"/>
      <c r="K140" s="38"/>
      <c r="L140" s="37"/>
      <c r="M140" s="38"/>
      <c r="N140" s="37"/>
    </row>
    <row r="141" spans="1:14" ht="6" customHeight="1">
      <c r="A141" s="54"/>
      <c r="B141" s="54"/>
      <c r="C141" s="54"/>
      <c r="D141" s="54"/>
      <c r="E141" s="54"/>
      <c r="F141" s="92"/>
      <c r="G141" s="54"/>
      <c r="H141" s="55"/>
      <c r="I141" s="54"/>
      <c r="J141" s="55"/>
      <c r="K141" s="38"/>
      <c r="L141" s="37"/>
      <c r="M141" s="38"/>
      <c r="N141" s="37"/>
    </row>
    <row r="142" spans="1:14"/>
  </sheetData>
  <sheetProtection algorithmName="SHA-512" hashValue="iX/51RxHAHxU8WQhC7x7QSOmHVCeA76KHb1nXIMKpQWqbcIoMpV24D/FDXZa1rMaomAS+dPD3gcsjYSKK2o6nA==" saltValue="oCqmhiPWhS+kXr4Z/E+IsA==" spinCount="100000" sheet="1" objects="1" scenarios="1"/>
  <mergeCells count="78">
    <mergeCell ref="F5:F6"/>
    <mergeCell ref="F52:F53"/>
    <mergeCell ref="F99:F100"/>
    <mergeCell ref="A4:C4"/>
    <mergeCell ref="A133:B133"/>
    <mergeCell ref="C133:N133"/>
    <mergeCell ref="L98:N98"/>
    <mergeCell ref="A99:A100"/>
    <mergeCell ref="B99:B100"/>
    <mergeCell ref="C99:C100"/>
    <mergeCell ref="M99:N99"/>
    <mergeCell ref="K99:L99"/>
    <mergeCell ref="C52:C53"/>
    <mergeCell ref="A131:I131"/>
    <mergeCell ref="D99:D100"/>
    <mergeCell ref="E99:E100"/>
    <mergeCell ref="G99:H99"/>
    <mergeCell ref="A95:B95"/>
    <mergeCell ref="E96:K96"/>
    <mergeCell ref="D98:K98"/>
    <mergeCell ref="A46:J46"/>
    <mergeCell ref="A140:J140"/>
    <mergeCell ref="A135:J135"/>
    <mergeCell ref="I136:J136"/>
    <mergeCell ref="K136:N136"/>
    <mergeCell ref="I137:J137"/>
    <mergeCell ref="K137:M137"/>
    <mergeCell ref="A139:N139"/>
    <mergeCell ref="A51:C51"/>
    <mergeCell ref="A98:C98"/>
    <mergeCell ref="L131:N131"/>
    <mergeCell ref="A92:N92"/>
    <mergeCell ref="I99:J99"/>
    <mergeCell ref="K43:M43"/>
    <mergeCell ref="C39:N39"/>
    <mergeCell ref="A93:J93"/>
    <mergeCell ref="A84:I84"/>
    <mergeCell ref="L84:N84"/>
    <mergeCell ref="A88:J88"/>
    <mergeCell ref="I89:J89"/>
    <mergeCell ref="K89:N89"/>
    <mergeCell ref="A41:J41"/>
    <mergeCell ref="I90:J90"/>
    <mergeCell ref="K90:M90"/>
    <mergeCell ref="A52:A53"/>
    <mergeCell ref="B52:B53"/>
    <mergeCell ref="I5:J5"/>
    <mergeCell ref="D52:D53"/>
    <mergeCell ref="A86:B86"/>
    <mergeCell ref="C86:N86"/>
    <mergeCell ref="L51:N51"/>
    <mergeCell ref="I42:J42"/>
    <mergeCell ref="K52:L52"/>
    <mergeCell ref="M52:N52"/>
    <mergeCell ref="E52:E53"/>
    <mergeCell ref="G52:H52"/>
    <mergeCell ref="E49:K49"/>
    <mergeCell ref="D51:K51"/>
    <mergeCell ref="K42:N42"/>
    <mergeCell ref="I52:J52"/>
    <mergeCell ref="A48:B48"/>
    <mergeCell ref="A45:N45"/>
    <mergeCell ref="K5:L5"/>
    <mergeCell ref="M5:N5"/>
    <mergeCell ref="I43:J43"/>
    <mergeCell ref="A1:B1"/>
    <mergeCell ref="E2:K2"/>
    <mergeCell ref="D4:K4"/>
    <mergeCell ref="L4:N4"/>
    <mergeCell ref="A5:A6"/>
    <mergeCell ref="B5:B6"/>
    <mergeCell ref="C5:C6"/>
    <mergeCell ref="A39:B39"/>
    <mergeCell ref="A37:I37"/>
    <mergeCell ref="L37:N37"/>
    <mergeCell ref="D5:D6"/>
    <mergeCell ref="E5:E6"/>
    <mergeCell ref="G5:H5"/>
  </mergeCells>
  <phoneticPr fontId="1"/>
  <conditionalFormatting sqref="N7 J7 L7 B7:E7 G7:H7">
    <cfRule type="expression" dxfId="36" priority="63" stopIfTrue="1">
      <formula>$D7="女"</formula>
    </cfRule>
  </conditionalFormatting>
  <conditionalFormatting sqref="B8:E36">
    <cfRule type="expression" dxfId="35" priority="62" stopIfTrue="1">
      <formula>$D8="女"</formula>
    </cfRule>
  </conditionalFormatting>
  <conditionalFormatting sqref="B54:F83">
    <cfRule type="expression" dxfId="34" priority="61" stopIfTrue="1">
      <formula>$D54="女"</formula>
    </cfRule>
  </conditionalFormatting>
  <conditionalFormatting sqref="B101:F130">
    <cfRule type="expression" dxfId="33" priority="60" stopIfTrue="1">
      <formula>$D101="女"</formula>
    </cfRule>
  </conditionalFormatting>
  <conditionalFormatting sqref="M7">
    <cfRule type="expression" dxfId="32" priority="57" stopIfTrue="1">
      <formula>$D7="女"</formula>
    </cfRule>
  </conditionalFormatting>
  <conditionalFormatting sqref="I7">
    <cfRule type="expression" dxfId="31" priority="40" stopIfTrue="1">
      <formula>$D7="女"</formula>
    </cfRule>
  </conditionalFormatting>
  <conditionalFormatting sqref="K7">
    <cfRule type="expression" dxfId="30" priority="39" stopIfTrue="1">
      <formula>$D7="女"</formula>
    </cfRule>
  </conditionalFormatting>
  <conditionalFormatting sqref="N8:N36 J8:J36 L8:L36 G8:H36">
    <cfRule type="expression" dxfId="29" priority="26" stopIfTrue="1">
      <formula>$D8="女"</formula>
    </cfRule>
  </conditionalFormatting>
  <conditionalFormatting sqref="M8:M36">
    <cfRule type="expression" dxfId="28" priority="25" stopIfTrue="1">
      <formula>$D8="女"</formula>
    </cfRule>
  </conditionalFormatting>
  <conditionalFormatting sqref="I8:I36">
    <cfRule type="expression" dxfId="27" priority="24" stopIfTrue="1">
      <formula>$D8="女"</formula>
    </cfRule>
  </conditionalFormatting>
  <conditionalFormatting sqref="K8:K36">
    <cfRule type="expression" dxfId="26" priority="23" stopIfTrue="1">
      <formula>$D8="女"</formula>
    </cfRule>
  </conditionalFormatting>
  <conditionalFormatting sqref="N54 J54 G54:H54">
    <cfRule type="expression" dxfId="25" priority="22" stopIfTrue="1">
      <formula>$D54="女"</formula>
    </cfRule>
  </conditionalFormatting>
  <conditionalFormatting sqref="M54">
    <cfRule type="expression" dxfId="24" priority="21" stopIfTrue="1">
      <formula>$D54="女"</formula>
    </cfRule>
  </conditionalFormatting>
  <conditionalFormatting sqref="I54">
    <cfRule type="expression" dxfId="23" priority="20" stopIfTrue="1">
      <formula>$D54="女"</formula>
    </cfRule>
  </conditionalFormatting>
  <conditionalFormatting sqref="N55:N83 J55:J83 G55:H83">
    <cfRule type="expression" dxfId="21" priority="18" stopIfTrue="1">
      <formula>$D55="女"</formula>
    </cfRule>
  </conditionalFormatting>
  <conditionalFormatting sqref="M55:M83">
    <cfRule type="expression" dxfId="20" priority="17" stopIfTrue="1">
      <formula>$D55="女"</formula>
    </cfRule>
  </conditionalFormatting>
  <conditionalFormatting sqref="I55:I83">
    <cfRule type="expression" dxfId="19" priority="16" stopIfTrue="1">
      <formula>$D55="女"</formula>
    </cfRule>
  </conditionalFormatting>
  <conditionalFormatting sqref="N101:N130 J101:J130 G101:H130">
    <cfRule type="expression" dxfId="17" priority="14" stopIfTrue="1">
      <formula>$D101="女"</formula>
    </cfRule>
  </conditionalFormatting>
  <conditionalFormatting sqref="M101:M130">
    <cfRule type="expression" dxfId="16" priority="13" stopIfTrue="1">
      <formula>$D101="女"</formula>
    </cfRule>
  </conditionalFormatting>
  <conditionalFormatting sqref="I101:I130">
    <cfRule type="expression" dxfId="15" priority="12" stopIfTrue="1">
      <formula>$D101="女"</formula>
    </cfRule>
  </conditionalFormatting>
  <conditionalFormatting sqref="L54">
    <cfRule type="expression" dxfId="9" priority="10" stopIfTrue="1">
      <formula>$D54="女"</formula>
    </cfRule>
  </conditionalFormatting>
  <conditionalFormatting sqref="K54">
    <cfRule type="expression" dxfId="8" priority="9" stopIfTrue="1">
      <formula>$D54="女"</formula>
    </cfRule>
  </conditionalFormatting>
  <conditionalFormatting sqref="L55:L83">
    <cfRule type="expression" dxfId="7" priority="8" stopIfTrue="1">
      <formula>$D55="女"</formula>
    </cfRule>
  </conditionalFormatting>
  <conditionalFormatting sqref="K55:K83">
    <cfRule type="expression" dxfId="6" priority="7" stopIfTrue="1">
      <formula>$D55="女"</formula>
    </cfRule>
  </conditionalFormatting>
  <conditionalFormatting sqref="L101">
    <cfRule type="expression" dxfId="5" priority="6" stopIfTrue="1">
      <formula>$D101="女"</formula>
    </cfRule>
  </conditionalFormatting>
  <conditionalFormatting sqref="K101">
    <cfRule type="expression" dxfId="4" priority="5" stopIfTrue="1">
      <formula>$D101="女"</formula>
    </cfRule>
  </conditionalFormatting>
  <conditionalFormatting sqref="L102:L130">
    <cfRule type="expression" dxfId="3" priority="4" stopIfTrue="1">
      <formula>$D102="女"</formula>
    </cfRule>
  </conditionalFormatting>
  <conditionalFormatting sqref="K102:K130">
    <cfRule type="expression" dxfId="2" priority="3" stopIfTrue="1">
      <formula>$D102="女"</formula>
    </cfRule>
  </conditionalFormatting>
  <conditionalFormatting sqref="F7">
    <cfRule type="expression" dxfId="1" priority="2" stopIfTrue="1">
      <formula>$D7="女"</formula>
    </cfRule>
  </conditionalFormatting>
  <conditionalFormatting sqref="F8:F36">
    <cfRule type="expression" dxfId="0" priority="1" stopIfTrue="1">
      <formula>$D8="女"</formula>
    </cfRule>
  </conditionalFormatting>
  <dataValidations xWindow="663" yWindow="475" count="4">
    <dataValidation allowBlank="1" showInputMessage="1" showErrorMessage="1" promptTitle="最高記録" prompt="半角英数字で入力します。_x000a_例:12秒34→「12.34」_x000a_例:2分34秒56→「2.34.56」_x000a_例:5m67→「5m67」" sqref="J101:J130 N54:N83 J54:J83 J7:J36 N7:N36 H101:H130 H54:H83 H7:H36 N101:N130" xr:uid="{00000000-0002-0000-0100-000000000000}"/>
    <dataValidation type="list" errorStyle="warning" allowBlank="1" showInputMessage="1" showErrorMessage="1" errorTitle="確認" error="入力した種目名を確認してください。" promptTitle="種目" prompt="種目名を選択します。_x000a_【注意】競技会の要項を必ず確認してから入力してください。_x000a_＊リレーは4列目の「リレー」で選択できます。" sqref="I7:I36 G7:G36 I54:I83 G54:G83 I101:I130 G101:G130" xr:uid="{00000000-0002-0000-0100-000001000000}">
      <formula1>INDIRECT($D$4&amp;$D7)</formula1>
    </dataValidation>
    <dataValidation type="list" errorStyle="warning" allowBlank="1" showInputMessage="1" showErrorMessage="1" errorTitle="確認" error="入力した種目名を確認してください。" promptTitle="種目" prompt="リレー種目を選択します。_x000a_【注意】競技会の要項を必ず確認してから入力してください。" sqref="M7:M36 M101:M130 M54:M83" xr:uid="{00000000-0002-0000-0100-000002000000}">
      <formula1>INDIRECT($D$4&amp;$M$5&amp;$D7)</formula1>
    </dataValidation>
    <dataValidation allowBlank="1" sqref="K7:L36 K54:L83 K101:L130" xr:uid="{99E7779F-A352-4191-9AAC-1E03113C9B4D}"/>
  </dataValidations>
  <printOptions horizontalCentered="1"/>
  <pageMargins left="0.39370078740157483" right="0.39370078740157483" top="0.59055118110236227" bottom="0.59055118110236227" header="0.31496062992125984" footer="0.31496062992125984"/>
  <pageSetup paperSize="9" scale="73" orientation="portrait" r:id="rId1"/>
  <rowBreaks count="2" manualBreakCount="2">
    <brk id="47" max="16383" man="1"/>
    <brk id="94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N95"/>
  <sheetViews>
    <sheetView showGridLines="0" view="pageBreakPreview" zoomScaleNormal="100" zoomScaleSheetLayoutView="100" workbookViewId="0">
      <pane ySplit="1" topLeftCell="A2" activePane="bottomLeft" state="frozen"/>
      <selection activeCell="E31" sqref="E31"/>
      <selection pane="bottomLeft" activeCell="B2" sqref="B2:B4"/>
    </sheetView>
  </sheetViews>
  <sheetFormatPr defaultColWidth="0" defaultRowHeight="13.2" zeroHeight="1"/>
  <cols>
    <col min="1" max="1" width="4.109375" style="1" bestFit="1" customWidth="1"/>
    <col min="2" max="2" width="15.33203125" style="1" customWidth="1"/>
    <col min="3" max="3" width="9.21875" style="1" customWidth="1"/>
    <col min="4" max="4" width="10.21875" style="1" customWidth="1"/>
    <col min="5" max="5" width="8.21875" style="1" customWidth="1"/>
    <col min="6" max="6" width="10.21875" style="1" customWidth="1"/>
    <col min="7" max="11" width="10.21875" style="2" customWidth="1"/>
    <col min="12" max="12" width="2.21875" style="1" customWidth="1"/>
    <col min="13" max="16384" width="10.21875" style="1" hidden="1"/>
  </cols>
  <sheetData>
    <row r="1" spans="1:14" s="2" customFormat="1">
      <c r="A1" s="58" t="s">
        <v>405</v>
      </c>
      <c r="B1" s="59" t="s">
        <v>406</v>
      </c>
      <c r="C1" s="59" t="s">
        <v>407</v>
      </c>
      <c r="D1" s="60" t="s">
        <v>416</v>
      </c>
      <c r="E1" s="61"/>
      <c r="F1" s="62" t="s">
        <v>410</v>
      </c>
      <c r="G1" s="63" t="s">
        <v>411</v>
      </c>
      <c r="H1" s="64" t="s">
        <v>412</v>
      </c>
      <c r="I1" s="64" t="s">
        <v>413</v>
      </c>
      <c r="J1" s="65" t="s">
        <v>414</v>
      </c>
      <c r="K1" s="66" t="s">
        <v>415</v>
      </c>
      <c r="M1" s="2" t="str">
        <f>入力①!B2</f>
        <v>全日本中学校通信陸上競技大会栃木県大会</v>
      </c>
      <c r="N1" s="2" t="s">
        <v>434</v>
      </c>
    </row>
    <row r="2" spans="1:14">
      <c r="A2" s="142">
        <v>1</v>
      </c>
      <c r="B2" s="145"/>
      <c r="C2" s="145"/>
      <c r="D2" s="148"/>
      <c r="E2" s="67" t="s">
        <v>408</v>
      </c>
      <c r="F2" s="4"/>
      <c r="G2" s="9"/>
      <c r="H2" s="11"/>
      <c r="I2" s="11"/>
      <c r="J2" s="10"/>
      <c r="K2" s="5"/>
      <c r="M2" s="1">
        <f>$B$2</f>
        <v>0</v>
      </c>
    </row>
    <row r="3" spans="1:14">
      <c r="A3" s="143"/>
      <c r="B3" s="146"/>
      <c r="C3" s="146"/>
      <c r="D3" s="149"/>
      <c r="E3" s="68" t="s">
        <v>409</v>
      </c>
      <c r="F3" s="68" t="str">
        <f>IF(F2="","",VLOOKUP(F2,入力①!$B$7:$D$96,2))</f>
        <v/>
      </c>
      <c r="G3" s="69" t="str">
        <f>IF(G2="","",VLOOKUP(G2,入力①!$B$7:$D$96,2))</f>
        <v/>
      </c>
      <c r="H3" s="70" t="str">
        <f>IF(H2="","",VLOOKUP(H2,入力①!$B$7:$D$96,2))</f>
        <v/>
      </c>
      <c r="I3" s="70" t="str">
        <f>IF(I2="","",VLOOKUP(I2,入力①!$B$7:$D$96,2))</f>
        <v/>
      </c>
      <c r="J3" s="71" t="str">
        <f>IF(J2="","",VLOOKUP(J2,入力①!$B$7:$D$96,2))</f>
        <v/>
      </c>
      <c r="K3" s="72" t="str">
        <f>IF(K2="","",VLOOKUP(K2,入力①!$B$7:$D$96,2))</f>
        <v/>
      </c>
      <c r="M3" s="1">
        <f t="shared" ref="M3:M4" si="0">$B$2</f>
        <v>0</v>
      </c>
    </row>
    <row r="4" spans="1:14">
      <c r="A4" s="144"/>
      <c r="B4" s="147"/>
      <c r="C4" s="147"/>
      <c r="D4" s="150"/>
      <c r="E4" s="73" t="s">
        <v>404</v>
      </c>
      <c r="F4" s="73" t="str">
        <f>IF(F2="","",VLOOKUP(F2,入力①!$B$7:$D$96,3))</f>
        <v/>
      </c>
      <c r="G4" s="74" t="str">
        <f>IF(G2="","",VLOOKUP(G2,入力①!$B$7:$D$96,3))</f>
        <v/>
      </c>
      <c r="H4" s="75" t="str">
        <f>IF(H2="","",VLOOKUP(H2,入力①!$B$7:$D$96,3))</f>
        <v/>
      </c>
      <c r="I4" s="75" t="str">
        <f>IF(I2="","",VLOOKUP(I2,入力①!$B$7:$D$96,3))</f>
        <v/>
      </c>
      <c r="J4" s="76" t="str">
        <f>IF(J2="","",VLOOKUP(J2,入力①!$B$7:$D$96,3))</f>
        <v/>
      </c>
      <c r="K4" s="77" t="str">
        <f>IF(K2="","",VLOOKUP(K2,入力①!$B$7:$D$96,3))</f>
        <v/>
      </c>
      <c r="M4" s="1">
        <f t="shared" si="0"/>
        <v>0</v>
      </c>
    </row>
    <row r="5" spans="1:14">
      <c r="A5" s="142">
        <v>2</v>
      </c>
      <c r="B5" s="145"/>
      <c r="C5" s="145"/>
      <c r="D5" s="148"/>
      <c r="E5" s="67" t="s">
        <v>408</v>
      </c>
      <c r="F5" s="4"/>
      <c r="G5" s="9"/>
      <c r="H5" s="11"/>
      <c r="I5" s="11"/>
      <c r="J5" s="10"/>
      <c r="K5" s="5"/>
      <c r="M5" s="1">
        <f>$B$5</f>
        <v>0</v>
      </c>
    </row>
    <row r="6" spans="1:14">
      <c r="A6" s="143"/>
      <c r="B6" s="146"/>
      <c r="C6" s="146"/>
      <c r="D6" s="149"/>
      <c r="E6" s="68" t="s">
        <v>409</v>
      </c>
      <c r="F6" s="68" t="str">
        <f>IF(F5="","",VLOOKUP(F5,入力①!$B$7:$D$96,2))</f>
        <v/>
      </c>
      <c r="G6" s="69" t="str">
        <f>IF(G5="","",VLOOKUP(G5,入力①!$B$7:$D$96,2))</f>
        <v/>
      </c>
      <c r="H6" s="70" t="str">
        <f>IF(H5="","",VLOOKUP(H5,入力①!$B$7:$D$96,2))</f>
        <v/>
      </c>
      <c r="I6" s="70" t="str">
        <f>IF(I5="","",VLOOKUP(I5,入力①!$B$7:$D$96,2))</f>
        <v/>
      </c>
      <c r="J6" s="71" t="str">
        <f>IF(J5="","",VLOOKUP(J5,入力①!$B$7:$D$96,2))</f>
        <v/>
      </c>
      <c r="K6" s="72" t="str">
        <f>IF(K5="","",VLOOKUP(K5,入力①!$B$7:$D$96,2))</f>
        <v/>
      </c>
      <c r="M6" s="1">
        <f t="shared" ref="M6:M7" si="1">$B$5</f>
        <v>0</v>
      </c>
    </row>
    <row r="7" spans="1:14">
      <c r="A7" s="144"/>
      <c r="B7" s="147"/>
      <c r="C7" s="147"/>
      <c r="D7" s="150"/>
      <c r="E7" s="73" t="s">
        <v>404</v>
      </c>
      <c r="F7" s="73" t="str">
        <f>IF(F5="","",VLOOKUP(F5,入力①!$B$7:$D$96,3))</f>
        <v/>
      </c>
      <c r="G7" s="74" t="str">
        <f>IF(G5="","",VLOOKUP(G5,入力①!$B$7:$D$96,3))</f>
        <v/>
      </c>
      <c r="H7" s="75" t="str">
        <f>IF(H5="","",VLOOKUP(H5,入力①!$B$7:$D$96,3))</f>
        <v/>
      </c>
      <c r="I7" s="75" t="str">
        <f>IF(I5="","",VLOOKUP(I5,入力①!$B$7:$D$96,3))</f>
        <v/>
      </c>
      <c r="J7" s="76" t="str">
        <f>IF(J5="","",VLOOKUP(J5,入力①!$B$7:$D$96,3))</f>
        <v/>
      </c>
      <c r="K7" s="77" t="str">
        <f>IF(K5="","",VLOOKUP(K5,入力①!$B$7:$D$96,3))</f>
        <v/>
      </c>
      <c r="M7" s="1">
        <f t="shared" si="1"/>
        <v>0</v>
      </c>
    </row>
    <row r="8" spans="1:14">
      <c r="A8" s="142">
        <v>3</v>
      </c>
      <c r="B8" s="145"/>
      <c r="C8" s="145"/>
      <c r="D8" s="148"/>
      <c r="E8" s="67" t="s">
        <v>408</v>
      </c>
      <c r="F8" s="4"/>
      <c r="G8" s="9"/>
      <c r="H8" s="11"/>
      <c r="I8" s="11"/>
      <c r="J8" s="10"/>
      <c r="K8" s="5"/>
      <c r="M8" s="1">
        <f>$B$8</f>
        <v>0</v>
      </c>
    </row>
    <row r="9" spans="1:14">
      <c r="A9" s="143"/>
      <c r="B9" s="146"/>
      <c r="C9" s="146"/>
      <c r="D9" s="149"/>
      <c r="E9" s="68" t="s">
        <v>409</v>
      </c>
      <c r="F9" s="68" t="str">
        <f>IF(F8="","",VLOOKUP(F8,入力①!$B$7:$D$96,2))</f>
        <v/>
      </c>
      <c r="G9" s="69" t="str">
        <f>IF(G8="","",VLOOKUP(G8,入力①!$B$7:$D$96,2))</f>
        <v/>
      </c>
      <c r="H9" s="70" t="str">
        <f>IF(H8="","",VLOOKUP(H8,入力①!$B$7:$D$96,2))</f>
        <v/>
      </c>
      <c r="I9" s="70" t="str">
        <f>IF(I8="","",VLOOKUP(I8,入力①!$B$7:$D$96,2))</f>
        <v/>
      </c>
      <c r="J9" s="71" t="str">
        <f>IF(J8="","",VLOOKUP(J8,入力①!$B$7:$D$96,2))</f>
        <v/>
      </c>
      <c r="K9" s="72" t="str">
        <f>IF(K8="","",VLOOKUP(K8,入力①!$B$7:$D$96,2))</f>
        <v/>
      </c>
      <c r="M9" s="1">
        <f>$B$8</f>
        <v>0</v>
      </c>
    </row>
    <row r="10" spans="1:14">
      <c r="A10" s="144"/>
      <c r="B10" s="147"/>
      <c r="C10" s="147"/>
      <c r="D10" s="150"/>
      <c r="E10" s="73" t="s">
        <v>404</v>
      </c>
      <c r="F10" s="73" t="str">
        <f>IF(F8="","",VLOOKUP(F8,入力①!$B$7:$D$96,3))</f>
        <v/>
      </c>
      <c r="G10" s="74" t="str">
        <f>IF(G8="","",VLOOKUP(G8,入力①!$B$7:$D$96,3))</f>
        <v/>
      </c>
      <c r="H10" s="75" t="str">
        <f>IF(H8="","",VLOOKUP(H8,入力①!$B$7:$D$96,3))</f>
        <v/>
      </c>
      <c r="I10" s="75" t="str">
        <f>IF(I8="","",VLOOKUP(I8,入力①!$B$7:$D$96,3))</f>
        <v/>
      </c>
      <c r="J10" s="76" t="str">
        <f>IF(J8="","",VLOOKUP(J8,入力①!$B$7:$D$96,3))</f>
        <v/>
      </c>
      <c r="K10" s="77" t="str">
        <f>IF(K8="","",VLOOKUP(K8,入力①!$B$7:$D$96,3))</f>
        <v/>
      </c>
      <c r="M10" s="1">
        <f>$B$8</f>
        <v>0</v>
      </c>
    </row>
    <row r="11" spans="1:14">
      <c r="A11" s="142">
        <v>4</v>
      </c>
      <c r="B11" s="145"/>
      <c r="C11" s="145"/>
      <c r="D11" s="148"/>
      <c r="E11" s="67" t="s">
        <v>408</v>
      </c>
      <c r="F11" s="4"/>
      <c r="G11" s="9"/>
      <c r="H11" s="11"/>
      <c r="I11" s="11"/>
      <c r="J11" s="10"/>
      <c r="K11" s="5"/>
      <c r="M11" s="1">
        <f>$B$11</f>
        <v>0</v>
      </c>
    </row>
    <row r="12" spans="1:14">
      <c r="A12" s="143"/>
      <c r="B12" s="146"/>
      <c r="C12" s="146"/>
      <c r="D12" s="149"/>
      <c r="E12" s="68" t="s">
        <v>409</v>
      </c>
      <c r="F12" s="68" t="str">
        <f>IF(F11="","",VLOOKUP(F11,入力①!$B$7:$D$96,2))</f>
        <v/>
      </c>
      <c r="G12" s="69" t="str">
        <f>IF(G11="","",VLOOKUP(G11,入力①!$B$7:$D$96,2))</f>
        <v/>
      </c>
      <c r="H12" s="70" t="str">
        <f>IF(H11="","",VLOOKUP(H11,入力①!$B$7:$D$96,2))</f>
        <v/>
      </c>
      <c r="I12" s="70" t="str">
        <f>IF(I11="","",VLOOKUP(I11,入力①!$B$7:$D$96,2))</f>
        <v/>
      </c>
      <c r="J12" s="71" t="str">
        <f>IF(J11="","",VLOOKUP(J11,入力①!$B$7:$D$96,2))</f>
        <v/>
      </c>
      <c r="K12" s="72" t="str">
        <f>IF(K11="","",VLOOKUP(K11,入力①!$B$7:$D$96,2))</f>
        <v/>
      </c>
      <c r="M12" s="1">
        <f t="shared" ref="M12:M13" si="2">$B$11</f>
        <v>0</v>
      </c>
    </row>
    <row r="13" spans="1:14">
      <c r="A13" s="144"/>
      <c r="B13" s="147"/>
      <c r="C13" s="147"/>
      <c r="D13" s="150"/>
      <c r="E13" s="73" t="s">
        <v>404</v>
      </c>
      <c r="F13" s="73" t="str">
        <f>IF(F11="","",VLOOKUP(F11,入力①!$B$7:$D$96,3))</f>
        <v/>
      </c>
      <c r="G13" s="74" t="str">
        <f>IF(G11="","",VLOOKUP(G11,入力①!$B$7:$D$96,3))</f>
        <v/>
      </c>
      <c r="H13" s="75" t="str">
        <f>IF(H11="","",VLOOKUP(H11,入力①!$B$7:$D$96,3))</f>
        <v/>
      </c>
      <c r="I13" s="75" t="str">
        <f>IF(I11="","",VLOOKUP(I11,入力①!$B$7:$D$96,3))</f>
        <v/>
      </c>
      <c r="J13" s="76" t="str">
        <f>IF(J11="","",VLOOKUP(J11,入力①!$B$7:$D$96,3))</f>
        <v/>
      </c>
      <c r="K13" s="77" t="str">
        <f>IF(K11="","",VLOOKUP(K11,入力①!$B$7:$D$96,3))</f>
        <v/>
      </c>
      <c r="M13" s="1">
        <f t="shared" si="2"/>
        <v>0</v>
      </c>
    </row>
    <row r="14" spans="1:14">
      <c r="A14" s="142">
        <v>5</v>
      </c>
      <c r="B14" s="145"/>
      <c r="C14" s="145"/>
      <c r="D14" s="148"/>
      <c r="E14" s="67" t="s">
        <v>408</v>
      </c>
      <c r="F14" s="4"/>
      <c r="G14" s="9"/>
      <c r="H14" s="11"/>
      <c r="I14" s="11"/>
      <c r="J14" s="10"/>
      <c r="K14" s="5"/>
      <c r="M14" s="1">
        <f>$B$14</f>
        <v>0</v>
      </c>
    </row>
    <row r="15" spans="1:14">
      <c r="A15" s="143"/>
      <c r="B15" s="146"/>
      <c r="C15" s="146"/>
      <c r="D15" s="149"/>
      <c r="E15" s="68" t="s">
        <v>409</v>
      </c>
      <c r="F15" s="68" t="str">
        <f>IF(F14="","",VLOOKUP(F14,入力①!$B$7:$D$96,2))</f>
        <v/>
      </c>
      <c r="G15" s="69" t="str">
        <f>IF(G14="","",VLOOKUP(G14,入力①!$B$7:$D$96,2))</f>
        <v/>
      </c>
      <c r="H15" s="70" t="str">
        <f>IF(H14="","",VLOOKUP(H14,入力①!$B$7:$D$96,2))</f>
        <v/>
      </c>
      <c r="I15" s="70" t="str">
        <f>IF(I14="","",VLOOKUP(I14,入力①!$B$7:$D$96,2))</f>
        <v/>
      </c>
      <c r="J15" s="71" t="str">
        <f>IF(J14="","",VLOOKUP(J14,入力①!$B$7:$D$96,2))</f>
        <v/>
      </c>
      <c r="K15" s="72" t="str">
        <f>IF(K14="","",VLOOKUP(K14,入力①!$B$7:$D$96,2))</f>
        <v/>
      </c>
      <c r="M15" s="1">
        <f t="shared" ref="M15:M16" si="3">$B$14</f>
        <v>0</v>
      </c>
    </row>
    <row r="16" spans="1:14">
      <c r="A16" s="144"/>
      <c r="B16" s="147"/>
      <c r="C16" s="147"/>
      <c r="D16" s="150"/>
      <c r="E16" s="73" t="s">
        <v>404</v>
      </c>
      <c r="F16" s="73" t="str">
        <f>IF(F14="","",VLOOKUP(F14,入力①!$B$7:$D$96,3))</f>
        <v/>
      </c>
      <c r="G16" s="74" t="str">
        <f>IF(G14="","",VLOOKUP(G14,入力①!$B$7:$D$96,3))</f>
        <v/>
      </c>
      <c r="H16" s="75" t="str">
        <f>IF(H14="","",VLOOKUP(H14,入力①!$B$7:$D$96,3))</f>
        <v/>
      </c>
      <c r="I16" s="75" t="str">
        <f>IF(I14="","",VLOOKUP(I14,入力①!$B$7:$D$96,3))</f>
        <v/>
      </c>
      <c r="J16" s="76" t="str">
        <f>IF(J14="","",VLOOKUP(J14,入力①!$B$7:$D$96,3))</f>
        <v/>
      </c>
      <c r="K16" s="77" t="str">
        <f>IF(K14="","",VLOOKUP(K14,入力①!$B$7:$D$96,3))</f>
        <v/>
      </c>
      <c r="M16" s="1">
        <f t="shared" si="3"/>
        <v>0</v>
      </c>
    </row>
    <row r="17" spans="1:13">
      <c r="A17" s="142">
        <v>6</v>
      </c>
      <c r="B17" s="145"/>
      <c r="C17" s="145"/>
      <c r="D17" s="148"/>
      <c r="E17" s="67" t="s">
        <v>408</v>
      </c>
      <c r="F17" s="4"/>
      <c r="G17" s="9"/>
      <c r="H17" s="11"/>
      <c r="I17" s="11"/>
      <c r="J17" s="10"/>
      <c r="K17" s="5"/>
      <c r="M17" s="1">
        <f>$B$17</f>
        <v>0</v>
      </c>
    </row>
    <row r="18" spans="1:13">
      <c r="A18" s="143"/>
      <c r="B18" s="146"/>
      <c r="C18" s="146"/>
      <c r="D18" s="149"/>
      <c r="E18" s="68" t="s">
        <v>409</v>
      </c>
      <c r="F18" s="68" t="str">
        <f>IF(F17="","",VLOOKUP(F17,入力①!$B$7:$D$96,2))</f>
        <v/>
      </c>
      <c r="G18" s="69" t="str">
        <f>IF(G17="","",VLOOKUP(G17,入力①!$B$7:$D$96,2))</f>
        <v/>
      </c>
      <c r="H18" s="70" t="str">
        <f>IF(H17="","",VLOOKUP(H17,入力①!$B$7:$D$96,2))</f>
        <v/>
      </c>
      <c r="I18" s="70" t="str">
        <f>IF(I17="","",VLOOKUP(I17,入力①!$B$7:$D$96,2))</f>
        <v/>
      </c>
      <c r="J18" s="71" t="str">
        <f>IF(J17="","",VLOOKUP(J17,入力①!$B$7:$D$96,2))</f>
        <v/>
      </c>
      <c r="K18" s="72" t="str">
        <f>IF(K17="","",VLOOKUP(K17,入力①!$B$7:$D$96,2))</f>
        <v/>
      </c>
      <c r="M18" s="1">
        <f t="shared" ref="M18:M19" si="4">$B$17</f>
        <v>0</v>
      </c>
    </row>
    <row r="19" spans="1:13">
      <c r="A19" s="144"/>
      <c r="B19" s="147"/>
      <c r="C19" s="147"/>
      <c r="D19" s="150"/>
      <c r="E19" s="73" t="s">
        <v>404</v>
      </c>
      <c r="F19" s="73" t="str">
        <f>IF(F17="","",VLOOKUP(F17,入力①!$B$7:$D$96,3))</f>
        <v/>
      </c>
      <c r="G19" s="74" t="str">
        <f>IF(G17="","",VLOOKUP(G17,入力①!$B$7:$D$96,3))</f>
        <v/>
      </c>
      <c r="H19" s="75" t="str">
        <f>IF(H17="","",VLOOKUP(H17,入力①!$B$7:$D$96,3))</f>
        <v/>
      </c>
      <c r="I19" s="75" t="str">
        <f>IF(I17="","",VLOOKUP(I17,入力①!$B$7:$D$96,3))</f>
        <v/>
      </c>
      <c r="J19" s="76" t="str">
        <f>IF(J17="","",VLOOKUP(J17,入力①!$B$7:$D$96,3))</f>
        <v/>
      </c>
      <c r="K19" s="77" t="str">
        <f>IF(K17="","",VLOOKUP(K17,入力①!$B$7:$D$96,3))</f>
        <v/>
      </c>
      <c r="M19" s="1">
        <f t="shared" si="4"/>
        <v>0</v>
      </c>
    </row>
    <row r="20" spans="1:13">
      <c r="A20" s="142">
        <v>7</v>
      </c>
      <c r="B20" s="145"/>
      <c r="C20" s="145"/>
      <c r="D20" s="148"/>
      <c r="E20" s="67" t="s">
        <v>408</v>
      </c>
      <c r="F20" s="4"/>
      <c r="G20" s="9"/>
      <c r="H20" s="11"/>
      <c r="I20" s="11"/>
      <c r="J20" s="10"/>
      <c r="K20" s="5"/>
      <c r="M20" s="1">
        <f>$B$20</f>
        <v>0</v>
      </c>
    </row>
    <row r="21" spans="1:13">
      <c r="A21" s="143"/>
      <c r="B21" s="146"/>
      <c r="C21" s="146"/>
      <c r="D21" s="149"/>
      <c r="E21" s="68" t="s">
        <v>409</v>
      </c>
      <c r="F21" s="68" t="str">
        <f>IF(F20="","",VLOOKUP(F20,入力①!$B$7:$D$96,2))</f>
        <v/>
      </c>
      <c r="G21" s="69" t="str">
        <f>IF(G20="","",VLOOKUP(G20,入力①!$B$7:$D$96,2))</f>
        <v/>
      </c>
      <c r="H21" s="70" t="str">
        <f>IF(H20="","",VLOOKUP(H20,入力①!$B$7:$D$96,2))</f>
        <v/>
      </c>
      <c r="I21" s="70" t="str">
        <f>IF(I20="","",VLOOKUP(I20,入力①!$B$7:$D$96,2))</f>
        <v/>
      </c>
      <c r="J21" s="71" t="str">
        <f>IF(J20="","",VLOOKUP(J20,入力①!$B$7:$D$96,2))</f>
        <v/>
      </c>
      <c r="K21" s="72" t="str">
        <f>IF(K20="","",VLOOKUP(K20,入力①!$B$7:$D$96,2))</f>
        <v/>
      </c>
      <c r="M21" s="1">
        <f t="shared" ref="M21:M22" si="5">$B$20</f>
        <v>0</v>
      </c>
    </row>
    <row r="22" spans="1:13">
      <c r="A22" s="144"/>
      <c r="B22" s="147"/>
      <c r="C22" s="147"/>
      <c r="D22" s="150"/>
      <c r="E22" s="73" t="s">
        <v>404</v>
      </c>
      <c r="F22" s="73" t="str">
        <f>IF(F20="","",VLOOKUP(F20,入力①!$B$7:$D$96,3))</f>
        <v/>
      </c>
      <c r="G22" s="74" t="str">
        <f>IF(G20="","",VLOOKUP(G20,入力①!$B$7:$D$96,3))</f>
        <v/>
      </c>
      <c r="H22" s="75" t="str">
        <f>IF(H20="","",VLOOKUP(H20,入力①!$B$7:$D$96,3))</f>
        <v/>
      </c>
      <c r="I22" s="75" t="str">
        <f>IF(I20="","",VLOOKUP(I20,入力①!$B$7:$D$96,3))</f>
        <v/>
      </c>
      <c r="J22" s="76" t="str">
        <f>IF(J20="","",VLOOKUP(J20,入力①!$B$7:$D$96,3))</f>
        <v/>
      </c>
      <c r="K22" s="77" t="str">
        <f>IF(K20="","",VLOOKUP(K20,入力①!$B$7:$D$96,3))</f>
        <v/>
      </c>
      <c r="M22" s="1">
        <f t="shared" si="5"/>
        <v>0</v>
      </c>
    </row>
    <row r="23" spans="1:13">
      <c r="A23" s="142">
        <v>8</v>
      </c>
      <c r="B23" s="145"/>
      <c r="C23" s="145"/>
      <c r="D23" s="148"/>
      <c r="E23" s="67" t="s">
        <v>408</v>
      </c>
      <c r="F23" s="4"/>
      <c r="G23" s="9"/>
      <c r="H23" s="11"/>
      <c r="I23" s="11"/>
      <c r="J23" s="10"/>
      <c r="K23" s="5"/>
      <c r="M23" s="1">
        <f>$B$23</f>
        <v>0</v>
      </c>
    </row>
    <row r="24" spans="1:13">
      <c r="A24" s="143"/>
      <c r="B24" s="146"/>
      <c r="C24" s="146"/>
      <c r="D24" s="149"/>
      <c r="E24" s="68" t="s">
        <v>409</v>
      </c>
      <c r="F24" s="68" t="str">
        <f>IF(F23="","",VLOOKUP(F23,入力①!$B$7:$D$96,2))</f>
        <v/>
      </c>
      <c r="G24" s="69" t="str">
        <f>IF(G23="","",VLOOKUP(G23,入力①!$B$7:$D$96,2))</f>
        <v/>
      </c>
      <c r="H24" s="70" t="str">
        <f>IF(H23="","",VLOOKUP(H23,入力①!$B$7:$D$96,2))</f>
        <v/>
      </c>
      <c r="I24" s="70" t="str">
        <f>IF(I23="","",VLOOKUP(I23,入力①!$B$7:$D$96,2))</f>
        <v/>
      </c>
      <c r="J24" s="71" t="str">
        <f>IF(J23="","",VLOOKUP(J23,入力①!$B$7:$D$96,2))</f>
        <v/>
      </c>
      <c r="K24" s="72" t="str">
        <f>IF(K23="","",VLOOKUP(K23,入力①!$B$7:$D$96,2))</f>
        <v/>
      </c>
      <c r="M24" s="1">
        <f t="shared" ref="M24:M25" si="6">$B$23</f>
        <v>0</v>
      </c>
    </row>
    <row r="25" spans="1:13">
      <c r="A25" s="144"/>
      <c r="B25" s="147"/>
      <c r="C25" s="147"/>
      <c r="D25" s="150"/>
      <c r="E25" s="73" t="s">
        <v>404</v>
      </c>
      <c r="F25" s="73" t="str">
        <f>IF(F23="","",VLOOKUP(F23,入力①!$B$7:$D$96,3))</f>
        <v/>
      </c>
      <c r="G25" s="74" t="str">
        <f>IF(G23="","",VLOOKUP(G23,入力①!$B$7:$D$96,3))</f>
        <v/>
      </c>
      <c r="H25" s="75" t="str">
        <f>IF(H23="","",VLOOKUP(H23,入力①!$B$7:$D$96,3))</f>
        <v/>
      </c>
      <c r="I25" s="75" t="str">
        <f>IF(I23="","",VLOOKUP(I23,入力①!$B$7:$D$96,3))</f>
        <v/>
      </c>
      <c r="J25" s="76" t="str">
        <f>IF(J23="","",VLOOKUP(J23,入力①!$B$7:$D$96,3))</f>
        <v/>
      </c>
      <c r="K25" s="77" t="str">
        <f>IF(K23="","",VLOOKUP(K23,入力①!$B$7:$D$96,3))</f>
        <v/>
      </c>
      <c r="M25" s="1">
        <f t="shared" si="6"/>
        <v>0</v>
      </c>
    </row>
    <row r="26" spans="1:13">
      <c r="A26" s="142">
        <v>9</v>
      </c>
      <c r="B26" s="145"/>
      <c r="C26" s="145"/>
      <c r="D26" s="148"/>
      <c r="E26" s="67" t="s">
        <v>408</v>
      </c>
      <c r="F26" s="4"/>
      <c r="G26" s="9"/>
      <c r="H26" s="11"/>
      <c r="I26" s="11"/>
      <c r="J26" s="10"/>
      <c r="K26" s="5"/>
      <c r="M26" s="1">
        <f>$B$26</f>
        <v>0</v>
      </c>
    </row>
    <row r="27" spans="1:13">
      <c r="A27" s="143"/>
      <c r="B27" s="146"/>
      <c r="C27" s="146"/>
      <c r="D27" s="149"/>
      <c r="E27" s="68" t="s">
        <v>409</v>
      </c>
      <c r="F27" s="68" t="str">
        <f>IF(F26="","",VLOOKUP(F26,入力①!$B$7:$D$96,2))</f>
        <v/>
      </c>
      <c r="G27" s="69" t="str">
        <f>IF(G26="","",VLOOKUP(G26,入力①!$B$7:$D$96,2))</f>
        <v/>
      </c>
      <c r="H27" s="70" t="str">
        <f>IF(H26="","",VLOOKUP(H26,入力①!$B$7:$D$96,2))</f>
        <v/>
      </c>
      <c r="I27" s="70" t="str">
        <f>IF(I26="","",VLOOKUP(I26,入力①!$B$7:$D$96,2))</f>
        <v/>
      </c>
      <c r="J27" s="71" t="str">
        <f>IF(J26="","",VLOOKUP(J26,入力①!$B$7:$D$96,2))</f>
        <v/>
      </c>
      <c r="K27" s="72" t="str">
        <f>IF(K26="","",VLOOKUP(K26,入力①!$B$7:$D$96,2))</f>
        <v/>
      </c>
      <c r="M27" s="1">
        <f t="shared" ref="M27:M28" si="7">$B$26</f>
        <v>0</v>
      </c>
    </row>
    <row r="28" spans="1:13">
      <c r="A28" s="144"/>
      <c r="B28" s="147"/>
      <c r="C28" s="147"/>
      <c r="D28" s="150"/>
      <c r="E28" s="73" t="s">
        <v>404</v>
      </c>
      <c r="F28" s="73" t="str">
        <f>IF(F26="","",VLOOKUP(F26,入力①!$B$7:$D$96,3))</f>
        <v/>
      </c>
      <c r="G28" s="74" t="str">
        <f>IF(G26="","",VLOOKUP(G26,入力①!$B$7:$D$96,3))</f>
        <v/>
      </c>
      <c r="H28" s="75" t="str">
        <f>IF(H26="","",VLOOKUP(H26,入力①!$B$7:$D$96,3))</f>
        <v/>
      </c>
      <c r="I28" s="75" t="str">
        <f>IF(I26="","",VLOOKUP(I26,入力①!$B$7:$D$96,3))</f>
        <v/>
      </c>
      <c r="J28" s="76" t="str">
        <f>IF(J26="","",VLOOKUP(J26,入力①!$B$7:$D$96,3))</f>
        <v/>
      </c>
      <c r="K28" s="77" t="str">
        <f>IF(K26="","",VLOOKUP(K26,入力①!$B$7:$D$96,3))</f>
        <v/>
      </c>
      <c r="M28" s="1">
        <f t="shared" si="7"/>
        <v>0</v>
      </c>
    </row>
    <row r="29" spans="1:13">
      <c r="A29" s="142">
        <v>10</v>
      </c>
      <c r="B29" s="145"/>
      <c r="C29" s="145"/>
      <c r="D29" s="148"/>
      <c r="E29" s="67" t="s">
        <v>408</v>
      </c>
      <c r="F29" s="4"/>
      <c r="G29" s="9"/>
      <c r="H29" s="11"/>
      <c r="I29" s="11"/>
      <c r="J29" s="10"/>
      <c r="K29" s="5"/>
      <c r="M29" s="1">
        <f>$B$29</f>
        <v>0</v>
      </c>
    </row>
    <row r="30" spans="1:13">
      <c r="A30" s="143"/>
      <c r="B30" s="146"/>
      <c r="C30" s="146"/>
      <c r="D30" s="149"/>
      <c r="E30" s="68" t="s">
        <v>409</v>
      </c>
      <c r="F30" s="68" t="str">
        <f>IF(F29="","",VLOOKUP(F29,入力①!$B$7:$D$96,2))</f>
        <v/>
      </c>
      <c r="G30" s="69" t="str">
        <f>IF(G29="","",VLOOKUP(G29,入力①!$B$7:$D$96,2))</f>
        <v/>
      </c>
      <c r="H30" s="70" t="str">
        <f>IF(H29="","",VLOOKUP(H29,入力①!$B$7:$D$96,2))</f>
        <v/>
      </c>
      <c r="I30" s="70" t="str">
        <f>IF(I29="","",VLOOKUP(I29,入力①!$B$7:$D$96,2))</f>
        <v/>
      </c>
      <c r="J30" s="71" t="str">
        <f>IF(J29="","",VLOOKUP(J29,入力①!$B$7:$D$96,2))</f>
        <v/>
      </c>
      <c r="K30" s="72" t="str">
        <f>IF(K29="","",VLOOKUP(K29,入力①!$B$7:$D$96,2))</f>
        <v/>
      </c>
      <c r="M30" s="1">
        <f t="shared" ref="M30:M31" si="8">$B$29</f>
        <v>0</v>
      </c>
    </row>
    <row r="31" spans="1:13">
      <c r="A31" s="144"/>
      <c r="B31" s="147"/>
      <c r="C31" s="147"/>
      <c r="D31" s="150"/>
      <c r="E31" s="73" t="s">
        <v>404</v>
      </c>
      <c r="F31" s="73" t="str">
        <f>IF(F29="","",VLOOKUP(F29,入力①!$B$7:$D$96,3))</f>
        <v/>
      </c>
      <c r="G31" s="74" t="str">
        <f>IF(G29="","",VLOOKUP(G29,入力①!$B$7:$D$96,3))</f>
        <v/>
      </c>
      <c r="H31" s="75" t="str">
        <f>IF(H29="","",VLOOKUP(H29,入力①!$B$7:$D$96,3))</f>
        <v/>
      </c>
      <c r="I31" s="75" t="str">
        <f>IF(I29="","",VLOOKUP(I29,入力①!$B$7:$D$96,3))</f>
        <v/>
      </c>
      <c r="J31" s="76" t="str">
        <f>IF(J29="","",VLOOKUP(J29,入力①!$B$7:$D$96,3))</f>
        <v/>
      </c>
      <c r="K31" s="77" t="str">
        <f>IF(K29="","",VLOOKUP(K29,入力①!$B$7:$D$96,3))</f>
        <v/>
      </c>
      <c r="M31" s="1">
        <f t="shared" si="8"/>
        <v>0</v>
      </c>
    </row>
    <row r="32" spans="1:13">
      <c r="G32" s="1"/>
      <c r="H32" s="1"/>
      <c r="I32" s="1"/>
      <c r="J32" s="1"/>
      <c r="K32" s="1"/>
    </row>
    <row r="33" s="1" customFormat="1" hidden="1"/>
    <row r="34" s="1" customFormat="1" hidden="1"/>
    <row r="35" s="1" customFormat="1" hidden="1"/>
    <row r="36" s="1" customFormat="1" hidden="1"/>
    <row r="37" s="1" customFormat="1" hidden="1"/>
    <row r="38" s="1" customFormat="1" hidden="1"/>
    <row r="39" s="1" customFormat="1" hidden="1"/>
    <row r="40" s="1" customFormat="1" hidden="1"/>
    <row r="41" s="1" customFormat="1" hidden="1"/>
    <row r="42" s="1" customFormat="1" hidden="1"/>
    <row r="43" s="1" customFormat="1" hidden="1"/>
    <row r="44" s="1" customFormat="1" hidden="1"/>
    <row r="45" s="1" customFormat="1" hidden="1"/>
    <row r="46" s="1" customFormat="1" hidden="1"/>
    <row r="47" s="1" customFormat="1" hidden="1"/>
    <row r="48" s="1" customFormat="1" hidden="1"/>
    <row r="49" s="1" customFormat="1" hidden="1"/>
    <row r="50" s="1" customFormat="1" hidden="1"/>
    <row r="51" s="1" customFormat="1" hidden="1"/>
    <row r="52" s="1" customFormat="1" hidden="1"/>
    <row r="53" s="1" customFormat="1" hidden="1"/>
    <row r="54" s="1" customFormat="1" hidden="1"/>
    <row r="55" s="1" customFormat="1" hidden="1"/>
    <row r="56" s="1" customFormat="1" hidden="1"/>
    <row r="57" s="1" customFormat="1" hidden="1"/>
    <row r="58" s="1" customFormat="1" hidden="1"/>
    <row r="59" s="1" customFormat="1" hidden="1"/>
    <row r="60" s="1" customFormat="1" hidden="1"/>
    <row r="61" s="1" customFormat="1" hidden="1"/>
    <row r="62" s="1" customFormat="1" hidden="1"/>
    <row r="63" s="1" customFormat="1" hidden="1"/>
    <row r="64" s="1" customFormat="1" hidden="1"/>
    <row r="65" s="1" customFormat="1" hidden="1"/>
    <row r="66" s="1" customFormat="1" hidden="1"/>
    <row r="67" s="1" customFormat="1" hidden="1"/>
    <row r="68" s="1" customFormat="1" hidden="1"/>
    <row r="69" s="1" customFormat="1" hidden="1"/>
    <row r="70" s="1" customFormat="1" hidden="1"/>
    <row r="71" s="1" customFormat="1" hidden="1"/>
    <row r="72" s="1" customFormat="1" hidden="1"/>
    <row r="73" s="1" customFormat="1" hidden="1"/>
    <row r="74" s="1" customFormat="1" hidden="1"/>
    <row r="75" s="1" customFormat="1" hidden="1"/>
    <row r="76" s="1" customFormat="1" hidden="1"/>
    <row r="77" s="1" customFormat="1" hidden="1"/>
    <row r="78" s="1" customFormat="1" hidden="1"/>
    <row r="79" s="1" customFormat="1" hidden="1"/>
    <row r="80" s="1" customFormat="1" hidden="1"/>
    <row r="81" s="1" customFormat="1" hidden="1"/>
    <row r="82" s="1" customFormat="1" hidden="1"/>
    <row r="83" s="1" customFormat="1" hidden="1"/>
    <row r="84" s="1" customFormat="1" hidden="1"/>
    <row r="85" s="1" customFormat="1" hidden="1"/>
    <row r="86" s="1" customFormat="1" hidden="1"/>
    <row r="87" s="1" customFormat="1" hidden="1"/>
    <row r="88" s="1" customFormat="1" hidden="1"/>
    <row r="89" s="1" customFormat="1" hidden="1"/>
    <row r="90" s="1" customFormat="1" hidden="1"/>
    <row r="91" s="1" customFormat="1" hidden="1"/>
    <row r="92" s="1" customFormat="1" hidden="1"/>
    <row r="93" s="1" customFormat="1" hidden="1"/>
    <row r="94" s="1" customFormat="1" hidden="1"/>
    <row r="95" s="1" customFormat="1" hidden="1"/>
  </sheetData>
  <sheetProtection algorithmName="SHA-512" hashValue="yW4JdaMQm+sTp9/7ok8wGv0J0Vi9uLSAgHChs02K9L8xBk5jOL9VQhqUr0a2YHkQ2m4sMw6trX4z2vZx2w32ww==" saltValue="Om5iVQtNIwzysI0Py22H9A==" spinCount="100000" sheet="1" objects="1" scenarios="1"/>
  <mergeCells count="40">
    <mergeCell ref="A26:A28"/>
    <mergeCell ref="A29:A31"/>
    <mergeCell ref="B23:B25"/>
    <mergeCell ref="D26:D28"/>
    <mergeCell ref="D29:D31"/>
    <mergeCell ref="B29:B31"/>
    <mergeCell ref="C29:C31"/>
    <mergeCell ref="A23:A25"/>
    <mergeCell ref="D14:D16"/>
    <mergeCell ref="D17:D19"/>
    <mergeCell ref="D20:D22"/>
    <mergeCell ref="B26:B28"/>
    <mergeCell ref="C26:C28"/>
    <mergeCell ref="C17:C19"/>
    <mergeCell ref="C20:C22"/>
    <mergeCell ref="D23:D25"/>
    <mergeCell ref="C23:C25"/>
    <mergeCell ref="C14:C16"/>
    <mergeCell ref="A17:A19"/>
    <mergeCell ref="A20:A22"/>
    <mergeCell ref="B14:B16"/>
    <mergeCell ref="B17:B19"/>
    <mergeCell ref="B20:B22"/>
    <mergeCell ref="D2:D4"/>
    <mergeCell ref="D5:D7"/>
    <mergeCell ref="C2:C4"/>
    <mergeCell ref="B2:B4"/>
    <mergeCell ref="C5:C7"/>
    <mergeCell ref="C8:C10"/>
    <mergeCell ref="D8:D10"/>
    <mergeCell ref="B11:B13"/>
    <mergeCell ref="B5:B7"/>
    <mergeCell ref="B8:B10"/>
    <mergeCell ref="D11:D13"/>
    <mergeCell ref="C11:C13"/>
    <mergeCell ref="A2:A4"/>
    <mergeCell ref="A5:A7"/>
    <mergeCell ref="A8:A10"/>
    <mergeCell ref="A11:A13"/>
    <mergeCell ref="A14:A16"/>
  </mergeCells>
  <phoneticPr fontId="1"/>
  <conditionalFormatting sqref="B2:K31">
    <cfRule type="expression" dxfId="13" priority="1">
      <formula>COUNTIF($M2,"*女*")</formula>
    </cfRule>
  </conditionalFormatting>
  <dataValidations xWindow="125" yWindow="283" count="3">
    <dataValidation type="list" allowBlank="1" showInputMessage="1" promptTitle="空欄／チーム名" prompt="同一種目で複数のチームを登録する場合は、チーム名を入力してください。_x000a_1チームのみの場合は、空欄のままです。" sqref="C2:C31" xr:uid="{00000000-0002-0000-0200-000000000000}">
      <formula1>"A,B,C,D,E"</formula1>
    </dataValidation>
    <dataValidation allowBlank="1" showInputMessage="1" showErrorMessage="1" promptTitle="最高記録" prompt="半角で入力してください。_x000a_例:45秒67→「45.67」" sqref="D2:D31" xr:uid="{00000000-0002-0000-0200-000001000000}"/>
    <dataValidation type="list" errorStyle="warning" allowBlank="1" showInputMessage="1" showErrorMessage="1" errorTitle="確認" error="入力した種目名を確認してください。" promptTitle="リレー種目名" prompt="「入力②＋印刷」と同じリレー種目名を選択します。_x000a_【注意】競技会の要項を必ず確認してから入力してください。" sqref="B2:B31" xr:uid="{00000000-0002-0000-0200-000002000000}">
      <formula1>INDIRECT($M$1&amp;$N$1)</formula1>
    </dataValidation>
  </dataValidations>
  <printOptions horizontalCentered="1" verticalCentered="1"/>
  <pageMargins left="0.78740157480314965" right="0.70866141732283472" top="0.59055118110236227" bottom="0.59055118110236227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25" yWindow="283" count="1">
        <x14:dataValidation type="list" allowBlank="1" showInputMessage="1" showErrorMessage="1" errorTitle="エラー" error="正しい番号を入力してください。" promptTitle="選手No." prompt="「入力①」シートを参照し、選手の通し番号（「No.」）を選択してください。" xr:uid="{00000000-0002-0000-0200-000003000000}">
          <x14:formula1>
            <xm:f>入力①!$B$7:$B$96</xm:f>
          </x14:formula1>
          <xm:sqref>F2:K2 F5:K5 F8:K8 F11:K11 F14:K14 F17:K17 F20:K20 F23:K23 F26:K26 F29:K29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E166"/>
  <sheetViews>
    <sheetView workbookViewId="0">
      <pane ySplit="1" topLeftCell="A2" activePane="bottomLeft" state="frozen"/>
      <selection activeCell="E31" sqref="E31"/>
      <selection pane="bottomLeft" activeCell="A2" sqref="A2"/>
    </sheetView>
  </sheetViews>
  <sheetFormatPr defaultColWidth="0" defaultRowHeight="13.2" zeroHeight="1"/>
  <cols>
    <col min="1" max="1" width="9" style="1" customWidth="1"/>
    <col min="2" max="2" width="24.6640625" style="1" customWidth="1"/>
    <col min="3" max="3" width="23.88671875" style="1" customWidth="1"/>
    <col min="4" max="4" width="11.21875" style="1" customWidth="1"/>
    <col min="5" max="5" width="11.33203125" style="1" customWidth="1"/>
    <col min="6" max="16384" width="9" style="1" hidden="1"/>
  </cols>
  <sheetData>
    <row r="1" spans="1:5" s="8" customFormat="1" ht="12.75" customHeight="1">
      <c r="A1" s="7" t="s">
        <v>5</v>
      </c>
      <c r="B1" s="8" t="s">
        <v>6</v>
      </c>
      <c r="C1" s="8" t="s">
        <v>7</v>
      </c>
      <c r="D1" s="8" t="s">
        <v>8</v>
      </c>
      <c r="E1" s="8" t="s">
        <v>9</v>
      </c>
    </row>
    <row r="2" spans="1:5">
      <c r="A2" s="90">
        <v>92001</v>
      </c>
      <c r="B2" s="90" t="s">
        <v>589</v>
      </c>
      <c r="C2" s="90" t="s">
        <v>10</v>
      </c>
      <c r="D2" s="90" t="s">
        <v>11</v>
      </c>
      <c r="E2" s="90" t="s">
        <v>590</v>
      </c>
    </row>
    <row r="3" spans="1:5">
      <c r="A3" s="90">
        <v>92002</v>
      </c>
      <c r="B3" s="90" t="s">
        <v>591</v>
      </c>
      <c r="C3" s="90" t="s">
        <v>12</v>
      </c>
      <c r="D3" s="90" t="s">
        <v>13</v>
      </c>
      <c r="E3" s="90" t="s">
        <v>590</v>
      </c>
    </row>
    <row r="4" spans="1:5">
      <c r="A4" s="90">
        <v>92003</v>
      </c>
      <c r="B4" s="90" t="s">
        <v>592</v>
      </c>
      <c r="C4" s="90" t="s">
        <v>14</v>
      </c>
      <c r="D4" s="90" t="s">
        <v>15</v>
      </c>
      <c r="E4" s="90" t="s">
        <v>590</v>
      </c>
    </row>
    <row r="5" spans="1:5">
      <c r="A5" s="90">
        <v>92004</v>
      </c>
      <c r="B5" s="90" t="s">
        <v>593</v>
      </c>
      <c r="C5" s="90" t="s">
        <v>16</v>
      </c>
      <c r="D5" s="90" t="s">
        <v>17</v>
      </c>
      <c r="E5" s="90" t="s">
        <v>590</v>
      </c>
    </row>
    <row r="6" spans="1:5">
      <c r="A6" s="90">
        <v>92005</v>
      </c>
      <c r="B6" s="90" t="s">
        <v>18</v>
      </c>
      <c r="C6" s="90" t="s">
        <v>19</v>
      </c>
      <c r="D6" s="90" t="s">
        <v>20</v>
      </c>
      <c r="E6" s="90" t="s">
        <v>590</v>
      </c>
    </row>
    <row r="7" spans="1:5">
      <c r="A7" s="90">
        <v>92006</v>
      </c>
      <c r="B7" s="90" t="s">
        <v>21</v>
      </c>
      <c r="C7" s="90" t="s">
        <v>22</v>
      </c>
      <c r="D7" s="90" t="s">
        <v>23</v>
      </c>
      <c r="E7" s="90" t="s">
        <v>590</v>
      </c>
    </row>
    <row r="8" spans="1:5">
      <c r="A8" s="90">
        <v>92007</v>
      </c>
      <c r="B8" s="90" t="s">
        <v>24</v>
      </c>
      <c r="C8" s="90" t="s">
        <v>25</v>
      </c>
      <c r="D8" s="90" t="s">
        <v>26</v>
      </c>
      <c r="E8" s="90" t="s">
        <v>590</v>
      </c>
    </row>
    <row r="9" spans="1:5">
      <c r="A9" s="90">
        <v>92008</v>
      </c>
      <c r="B9" s="90" t="s">
        <v>27</v>
      </c>
      <c r="C9" s="90" t="s">
        <v>28</v>
      </c>
      <c r="D9" s="90" t="s">
        <v>29</v>
      </c>
      <c r="E9" s="90" t="s">
        <v>590</v>
      </c>
    </row>
    <row r="10" spans="1:5">
      <c r="A10" s="90">
        <v>92009</v>
      </c>
      <c r="B10" s="90" t="s">
        <v>30</v>
      </c>
      <c r="C10" s="90" t="s">
        <v>31</v>
      </c>
      <c r="D10" s="90" t="s">
        <v>32</v>
      </c>
      <c r="E10" s="90" t="s">
        <v>590</v>
      </c>
    </row>
    <row r="11" spans="1:5">
      <c r="A11" s="90">
        <v>92010</v>
      </c>
      <c r="B11" s="90" t="s">
        <v>33</v>
      </c>
      <c r="C11" s="90" t="s">
        <v>34</v>
      </c>
      <c r="D11" s="90" t="s">
        <v>35</v>
      </c>
      <c r="E11" s="90" t="s">
        <v>590</v>
      </c>
    </row>
    <row r="12" spans="1:5">
      <c r="A12" s="90">
        <v>92011</v>
      </c>
      <c r="B12" s="90" t="s">
        <v>36</v>
      </c>
      <c r="C12" s="90" t="s">
        <v>37</v>
      </c>
      <c r="D12" s="90" t="s">
        <v>38</v>
      </c>
      <c r="E12" s="90" t="s">
        <v>590</v>
      </c>
    </row>
    <row r="13" spans="1:5">
      <c r="A13" s="90">
        <v>92012</v>
      </c>
      <c r="B13" s="90" t="s">
        <v>39</v>
      </c>
      <c r="C13" s="90" t="s">
        <v>40</v>
      </c>
      <c r="D13" s="90" t="s">
        <v>41</v>
      </c>
      <c r="E13" s="90" t="s">
        <v>590</v>
      </c>
    </row>
    <row r="14" spans="1:5">
      <c r="A14" s="90">
        <v>92013</v>
      </c>
      <c r="B14" s="90" t="s">
        <v>42</v>
      </c>
      <c r="C14" s="90" t="s">
        <v>43</v>
      </c>
      <c r="D14" s="90" t="s">
        <v>44</v>
      </c>
      <c r="E14" s="90" t="s">
        <v>590</v>
      </c>
    </row>
    <row r="15" spans="1:5">
      <c r="A15" s="90">
        <v>92014</v>
      </c>
      <c r="B15" s="90" t="s">
        <v>45</v>
      </c>
      <c r="C15" s="90" t="s">
        <v>46</v>
      </c>
      <c r="D15" s="90" t="s">
        <v>47</v>
      </c>
      <c r="E15" s="90" t="s">
        <v>590</v>
      </c>
    </row>
    <row r="16" spans="1:5">
      <c r="A16" s="90">
        <v>92015</v>
      </c>
      <c r="B16" s="90" t="s">
        <v>48</v>
      </c>
      <c r="C16" s="90" t="s">
        <v>49</v>
      </c>
      <c r="D16" s="90" t="s">
        <v>50</v>
      </c>
      <c r="E16" s="90" t="s">
        <v>590</v>
      </c>
    </row>
    <row r="17" spans="1:5">
      <c r="A17" s="90">
        <v>92016</v>
      </c>
      <c r="B17" s="90" t="s">
        <v>51</v>
      </c>
      <c r="C17" s="90" t="s">
        <v>52</v>
      </c>
      <c r="D17" s="90" t="s">
        <v>53</v>
      </c>
      <c r="E17" s="90" t="s">
        <v>590</v>
      </c>
    </row>
    <row r="18" spans="1:5">
      <c r="A18" s="90">
        <v>92017</v>
      </c>
      <c r="B18" s="90" t="s">
        <v>54</v>
      </c>
      <c r="C18" s="90" t="s">
        <v>55</v>
      </c>
      <c r="D18" s="90" t="s">
        <v>56</v>
      </c>
      <c r="E18" s="90" t="s">
        <v>590</v>
      </c>
    </row>
    <row r="19" spans="1:5">
      <c r="A19" s="90">
        <v>92018</v>
      </c>
      <c r="B19" s="90" t="s">
        <v>57</v>
      </c>
      <c r="C19" s="90" t="s">
        <v>58</v>
      </c>
      <c r="D19" s="90" t="s">
        <v>59</v>
      </c>
      <c r="E19" s="90" t="s">
        <v>590</v>
      </c>
    </row>
    <row r="20" spans="1:5">
      <c r="A20" s="90">
        <v>92019</v>
      </c>
      <c r="B20" s="90" t="s">
        <v>60</v>
      </c>
      <c r="C20" s="90" t="s">
        <v>61</v>
      </c>
      <c r="D20" s="90" t="s">
        <v>62</v>
      </c>
      <c r="E20" s="90" t="s">
        <v>590</v>
      </c>
    </row>
    <row r="21" spans="1:5">
      <c r="A21" s="90">
        <v>92020</v>
      </c>
      <c r="B21" s="90" t="s">
        <v>63</v>
      </c>
      <c r="C21" s="90" t="s">
        <v>64</v>
      </c>
      <c r="D21" s="90" t="s">
        <v>65</v>
      </c>
      <c r="E21" s="90" t="s">
        <v>590</v>
      </c>
    </row>
    <row r="22" spans="1:5">
      <c r="A22" s="90">
        <v>92021</v>
      </c>
      <c r="B22" s="90" t="s">
        <v>66</v>
      </c>
      <c r="C22" s="90" t="s">
        <v>67</v>
      </c>
      <c r="D22" s="90" t="s">
        <v>68</v>
      </c>
      <c r="E22" s="90" t="s">
        <v>590</v>
      </c>
    </row>
    <row r="23" spans="1:5">
      <c r="A23" s="90">
        <v>92022</v>
      </c>
      <c r="B23" s="90" t="s">
        <v>594</v>
      </c>
      <c r="C23" s="90" t="s">
        <v>69</v>
      </c>
      <c r="D23" s="90" t="s">
        <v>70</v>
      </c>
      <c r="E23" s="90" t="s">
        <v>590</v>
      </c>
    </row>
    <row r="24" spans="1:5">
      <c r="A24" s="90">
        <v>92023</v>
      </c>
      <c r="B24" s="90" t="s">
        <v>595</v>
      </c>
      <c r="C24" s="90" t="s">
        <v>71</v>
      </c>
      <c r="D24" s="90" t="s">
        <v>72</v>
      </c>
      <c r="E24" s="90" t="s">
        <v>590</v>
      </c>
    </row>
    <row r="25" spans="1:5">
      <c r="A25" s="90">
        <v>92024</v>
      </c>
      <c r="B25" s="90" t="s">
        <v>596</v>
      </c>
      <c r="C25" s="90" t="s">
        <v>73</v>
      </c>
      <c r="D25" s="90" t="s">
        <v>74</v>
      </c>
      <c r="E25" s="90" t="s">
        <v>590</v>
      </c>
    </row>
    <row r="26" spans="1:5">
      <c r="A26" s="90">
        <v>92025</v>
      </c>
      <c r="B26" s="90" t="s">
        <v>597</v>
      </c>
      <c r="C26" s="90" t="s">
        <v>75</v>
      </c>
      <c r="D26" s="90" t="s">
        <v>76</v>
      </c>
      <c r="E26" s="90" t="s">
        <v>590</v>
      </c>
    </row>
    <row r="27" spans="1:5">
      <c r="A27" s="90">
        <v>92026</v>
      </c>
      <c r="B27" s="90" t="s">
        <v>77</v>
      </c>
      <c r="C27" s="90" t="s">
        <v>78</v>
      </c>
      <c r="D27" s="90" t="s">
        <v>79</v>
      </c>
      <c r="E27" s="90" t="s">
        <v>590</v>
      </c>
    </row>
    <row r="28" spans="1:5">
      <c r="A28" s="90">
        <v>92027</v>
      </c>
      <c r="B28" s="90" t="s">
        <v>80</v>
      </c>
      <c r="C28" s="90" t="s">
        <v>81</v>
      </c>
      <c r="D28" s="90" t="s">
        <v>82</v>
      </c>
      <c r="E28" s="90" t="s">
        <v>590</v>
      </c>
    </row>
    <row r="29" spans="1:5">
      <c r="A29" s="90">
        <v>92028</v>
      </c>
      <c r="B29" s="90" t="s">
        <v>83</v>
      </c>
      <c r="C29" s="90" t="s">
        <v>84</v>
      </c>
      <c r="D29" s="90" t="s">
        <v>85</v>
      </c>
      <c r="E29" s="90" t="s">
        <v>590</v>
      </c>
    </row>
    <row r="30" spans="1:5">
      <c r="A30" s="90">
        <v>92029</v>
      </c>
      <c r="B30" s="90" t="s">
        <v>598</v>
      </c>
      <c r="C30" s="90" t="s">
        <v>599</v>
      </c>
      <c r="D30" s="90" t="s">
        <v>600</v>
      </c>
      <c r="E30" s="90" t="s">
        <v>590</v>
      </c>
    </row>
    <row r="31" spans="1:5">
      <c r="A31" s="90">
        <v>92030</v>
      </c>
      <c r="B31" s="90" t="s">
        <v>601</v>
      </c>
      <c r="C31" s="90" t="s">
        <v>86</v>
      </c>
      <c r="D31" s="90" t="s">
        <v>602</v>
      </c>
      <c r="E31" s="90" t="s">
        <v>590</v>
      </c>
    </row>
    <row r="32" spans="1:5">
      <c r="A32" s="90">
        <v>92031</v>
      </c>
      <c r="B32" s="90" t="s">
        <v>603</v>
      </c>
      <c r="C32" s="90" t="s">
        <v>604</v>
      </c>
      <c r="D32" s="90" t="s">
        <v>605</v>
      </c>
      <c r="E32" s="90" t="s">
        <v>590</v>
      </c>
    </row>
    <row r="33" spans="1:5">
      <c r="A33" s="90">
        <v>92032</v>
      </c>
      <c r="B33" s="90" t="s">
        <v>606</v>
      </c>
      <c r="C33" s="90" t="s">
        <v>607</v>
      </c>
      <c r="D33" s="90" t="s">
        <v>608</v>
      </c>
      <c r="E33" s="90" t="s">
        <v>590</v>
      </c>
    </row>
    <row r="34" spans="1:5">
      <c r="A34" s="90">
        <v>92033</v>
      </c>
      <c r="B34" s="90" t="s">
        <v>87</v>
      </c>
      <c r="C34" s="90" t="s">
        <v>88</v>
      </c>
      <c r="D34" s="90" t="s">
        <v>609</v>
      </c>
      <c r="E34" s="90" t="s">
        <v>610</v>
      </c>
    </row>
    <row r="35" spans="1:5">
      <c r="A35" s="90">
        <v>92034</v>
      </c>
      <c r="B35" s="90" t="s">
        <v>89</v>
      </c>
      <c r="C35" s="90" t="s">
        <v>90</v>
      </c>
      <c r="D35" s="90" t="s">
        <v>611</v>
      </c>
      <c r="E35" s="90" t="s">
        <v>610</v>
      </c>
    </row>
    <row r="36" spans="1:5">
      <c r="A36" s="90">
        <v>92035</v>
      </c>
      <c r="B36" s="90" t="s">
        <v>91</v>
      </c>
      <c r="C36" s="90" t="s">
        <v>92</v>
      </c>
      <c r="D36" s="90" t="s">
        <v>612</v>
      </c>
      <c r="E36" s="90" t="s">
        <v>610</v>
      </c>
    </row>
    <row r="37" spans="1:5">
      <c r="A37" s="90">
        <v>92036</v>
      </c>
      <c r="B37" s="90" t="s">
        <v>93</v>
      </c>
      <c r="C37" s="90" t="s">
        <v>94</v>
      </c>
      <c r="D37" s="90" t="s">
        <v>95</v>
      </c>
      <c r="E37" s="90" t="s">
        <v>610</v>
      </c>
    </row>
    <row r="38" spans="1:5">
      <c r="A38" s="90">
        <v>92037</v>
      </c>
      <c r="B38" s="90" t="s">
        <v>96</v>
      </c>
      <c r="C38" s="90" t="s">
        <v>97</v>
      </c>
      <c r="D38" s="90" t="s">
        <v>98</v>
      </c>
      <c r="E38" s="90" t="s">
        <v>610</v>
      </c>
    </row>
    <row r="39" spans="1:5">
      <c r="A39" s="90">
        <v>92038</v>
      </c>
      <c r="B39" s="90" t="s">
        <v>99</v>
      </c>
      <c r="C39" s="90" t="s">
        <v>100</v>
      </c>
      <c r="D39" s="90" t="s">
        <v>101</v>
      </c>
      <c r="E39" s="90" t="s">
        <v>610</v>
      </c>
    </row>
    <row r="40" spans="1:5">
      <c r="A40" s="90">
        <v>92039</v>
      </c>
      <c r="B40" s="90" t="s">
        <v>102</v>
      </c>
      <c r="C40" s="90" t="s">
        <v>103</v>
      </c>
      <c r="D40" s="90" t="s">
        <v>104</v>
      </c>
      <c r="E40" s="90" t="s">
        <v>610</v>
      </c>
    </row>
    <row r="41" spans="1:5">
      <c r="A41" s="90">
        <v>92040</v>
      </c>
      <c r="B41" s="90" t="s">
        <v>105</v>
      </c>
      <c r="C41" s="90" t="s">
        <v>106</v>
      </c>
      <c r="D41" s="90" t="s">
        <v>107</v>
      </c>
      <c r="E41" s="90" t="s">
        <v>610</v>
      </c>
    </row>
    <row r="42" spans="1:5">
      <c r="A42" s="90">
        <v>92041</v>
      </c>
      <c r="B42" s="90" t="s">
        <v>108</v>
      </c>
      <c r="C42" s="90" t="s">
        <v>109</v>
      </c>
      <c r="D42" s="90" t="s">
        <v>110</v>
      </c>
      <c r="E42" s="90" t="s">
        <v>610</v>
      </c>
    </row>
    <row r="43" spans="1:5">
      <c r="A43" s="90">
        <v>92042</v>
      </c>
      <c r="B43" s="90" t="s">
        <v>613</v>
      </c>
      <c r="C43" s="90" t="s">
        <v>111</v>
      </c>
      <c r="D43" s="90" t="s">
        <v>112</v>
      </c>
      <c r="E43" s="90" t="s">
        <v>610</v>
      </c>
    </row>
    <row r="44" spans="1:5">
      <c r="A44" s="90">
        <v>92043</v>
      </c>
      <c r="B44" s="90" t="s">
        <v>614</v>
      </c>
      <c r="C44" s="90" t="s">
        <v>615</v>
      </c>
      <c r="D44" s="90" t="s">
        <v>113</v>
      </c>
      <c r="E44" s="90" t="s">
        <v>616</v>
      </c>
    </row>
    <row r="45" spans="1:5">
      <c r="A45" s="90">
        <v>92044</v>
      </c>
      <c r="B45" s="90" t="s">
        <v>114</v>
      </c>
      <c r="C45" s="90" t="s">
        <v>115</v>
      </c>
      <c r="D45" s="90" t="s">
        <v>116</v>
      </c>
      <c r="E45" s="90" t="s">
        <v>617</v>
      </c>
    </row>
    <row r="46" spans="1:5">
      <c r="A46" s="90">
        <v>92045</v>
      </c>
      <c r="B46" s="90" t="s">
        <v>117</v>
      </c>
      <c r="C46" s="90" t="s">
        <v>118</v>
      </c>
      <c r="D46" s="90" t="s">
        <v>119</v>
      </c>
      <c r="E46" s="90" t="s">
        <v>617</v>
      </c>
    </row>
    <row r="47" spans="1:5">
      <c r="A47" s="90">
        <v>92046</v>
      </c>
      <c r="B47" s="90" t="s">
        <v>120</v>
      </c>
      <c r="C47" s="90" t="s">
        <v>121</v>
      </c>
      <c r="D47" s="90" t="s">
        <v>122</v>
      </c>
      <c r="E47" s="90" t="s">
        <v>617</v>
      </c>
    </row>
    <row r="48" spans="1:5">
      <c r="A48" s="90">
        <v>92047</v>
      </c>
      <c r="B48" s="90" t="s">
        <v>123</v>
      </c>
      <c r="C48" s="90" t="s">
        <v>124</v>
      </c>
      <c r="D48" s="90" t="s">
        <v>125</v>
      </c>
      <c r="E48" s="90" t="s">
        <v>617</v>
      </c>
    </row>
    <row r="49" spans="1:5">
      <c r="A49" s="90">
        <v>92048</v>
      </c>
      <c r="B49" s="90" t="s">
        <v>126</v>
      </c>
      <c r="C49" s="90" t="s">
        <v>127</v>
      </c>
      <c r="D49" s="90" t="s">
        <v>128</v>
      </c>
      <c r="E49" s="90" t="s">
        <v>617</v>
      </c>
    </row>
    <row r="50" spans="1:5">
      <c r="A50" s="90">
        <v>92049</v>
      </c>
      <c r="B50" s="90" t="s">
        <v>618</v>
      </c>
      <c r="C50" s="90" t="s">
        <v>129</v>
      </c>
      <c r="D50" s="90" t="s">
        <v>130</v>
      </c>
      <c r="E50" s="90" t="s">
        <v>617</v>
      </c>
    </row>
    <row r="51" spans="1:5">
      <c r="A51" s="90">
        <v>92050</v>
      </c>
      <c r="B51" s="90" t="s">
        <v>131</v>
      </c>
      <c r="C51" s="90" t="s">
        <v>132</v>
      </c>
      <c r="D51" s="90" t="s">
        <v>133</v>
      </c>
      <c r="E51" s="90" t="s">
        <v>617</v>
      </c>
    </row>
    <row r="52" spans="1:5">
      <c r="A52" s="90">
        <v>92051</v>
      </c>
      <c r="B52" s="90" t="s">
        <v>134</v>
      </c>
      <c r="C52" s="90" t="s">
        <v>135</v>
      </c>
      <c r="D52" s="90" t="s">
        <v>136</v>
      </c>
      <c r="E52" s="90" t="s">
        <v>617</v>
      </c>
    </row>
    <row r="53" spans="1:5">
      <c r="A53" s="90">
        <v>92052</v>
      </c>
      <c r="B53" s="90" t="s">
        <v>137</v>
      </c>
      <c r="C53" s="90" t="s">
        <v>138</v>
      </c>
      <c r="D53" s="90" t="s">
        <v>619</v>
      </c>
      <c r="E53" s="90" t="s">
        <v>617</v>
      </c>
    </row>
    <row r="54" spans="1:5">
      <c r="A54" s="90">
        <v>92053</v>
      </c>
      <c r="B54" s="90" t="s">
        <v>620</v>
      </c>
      <c r="C54" s="90" t="s">
        <v>621</v>
      </c>
      <c r="D54" s="90" t="s">
        <v>622</v>
      </c>
      <c r="E54" s="90" t="s">
        <v>617</v>
      </c>
    </row>
    <row r="55" spans="1:5">
      <c r="A55" s="90">
        <v>92054</v>
      </c>
      <c r="B55" s="90" t="s">
        <v>623</v>
      </c>
      <c r="C55" s="90" t="s">
        <v>139</v>
      </c>
      <c r="D55" s="90" t="s">
        <v>140</v>
      </c>
      <c r="E55" s="90" t="s">
        <v>617</v>
      </c>
    </row>
    <row r="56" spans="1:5">
      <c r="A56" s="90">
        <v>92056</v>
      </c>
      <c r="B56" s="90" t="s">
        <v>624</v>
      </c>
      <c r="C56" s="90" t="s">
        <v>141</v>
      </c>
      <c r="D56" s="90" t="s">
        <v>142</v>
      </c>
      <c r="E56" s="90" t="s">
        <v>617</v>
      </c>
    </row>
    <row r="57" spans="1:5">
      <c r="A57" s="90">
        <v>92057</v>
      </c>
      <c r="B57" s="90" t="s">
        <v>625</v>
      </c>
      <c r="C57" s="90" t="s">
        <v>143</v>
      </c>
      <c r="D57" s="90" t="s">
        <v>144</v>
      </c>
      <c r="E57" s="90" t="s">
        <v>617</v>
      </c>
    </row>
    <row r="58" spans="1:5">
      <c r="A58" s="90">
        <v>92058</v>
      </c>
      <c r="B58" s="90" t="s">
        <v>626</v>
      </c>
      <c r="C58" s="90" t="s">
        <v>145</v>
      </c>
      <c r="D58" s="90" t="s">
        <v>146</v>
      </c>
      <c r="E58" s="90" t="s">
        <v>617</v>
      </c>
    </row>
    <row r="59" spans="1:5">
      <c r="A59" s="90">
        <v>92060</v>
      </c>
      <c r="B59" s="90" t="s">
        <v>627</v>
      </c>
      <c r="C59" s="90" t="s">
        <v>147</v>
      </c>
      <c r="D59" s="90" t="s">
        <v>148</v>
      </c>
      <c r="E59" s="90" t="s">
        <v>617</v>
      </c>
    </row>
    <row r="60" spans="1:5">
      <c r="A60" s="90">
        <v>92061</v>
      </c>
      <c r="B60" s="90" t="s">
        <v>628</v>
      </c>
      <c r="C60" s="90" t="s">
        <v>149</v>
      </c>
      <c r="D60" s="90" t="s">
        <v>150</v>
      </c>
      <c r="E60" s="90" t="s">
        <v>629</v>
      </c>
    </row>
    <row r="61" spans="1:5">
      <c r="A61" s="90">
        <v>92062</v>
      </c>
      <c r="B61" s="90" t="s">
        <v>630</v>
      </c>
      <c r="C61" s="90" t="s">
        <v>151</v>
      </c>
      <c r="D61" s="90" t="s">
        <v>152</v>
      </c>
      <c r="E61" s="90" t="s">
        <v>629</v>
      </c>
    </row>
    <row r="62" spans="1:5">
      <c r="A62" s="90">
        <v>92063</v>
      </c>
      <c r="B62" s="90" t="s">
        <v>631</v>
      </c>
      <c r="C62" s="90" t="s">
        <v>153</v>
      </c>
      <c r="D62" s="90" t="s">
        <v>154</v>
      </c>
      <c r="E62" s="90" t="s">
        <v>629</v>
      </c>
    </row>
    <row r="63" spans="1:5">
      <c r="A63" s="90">
        <v>92064</v>
      </c>
      <c r="B63" s="90" t="s">
        <v>632</v>
      </c>
      <c r="C63" s="90" t="s">
        <v>155</v>
      </c>
      <c r="D63" s="90" t="s">
        <v>156</v>
      </c>
      <c r="E63" s="90" t="s">
        <v>629</v>
      </c>
    </row>
    <row r="64" spans="1:5">
      <c r="A64" s="90">
        <v>92065</v>
      </c>
      <c r="B64" s="90" t="s">
        <v>633</v>
      </c>
      <c r="C64" s="90" t="s">
        <v>157</v>
      </c>
      <c r="D64" s="90" t="s">
        <v>158</v>
      </c>
      <c r="E64" s="90" t="s">
        <v>629</v>
      </c>
    </row>
    <row r="65" spans="1:5">
      <c r="A65" s="90">
        <v>92066</v>
      </c>
      <c r="B65" s="90" t="s">
        <v>634</v>
      </c>
      <c r="C65" s="90" t="s">
        <v>159</v>
      </c>
      <c r="D65" s="90" t="s">
        <v>160</v>
      </c>
      <c r="E65" s="90" t="s">
        <v>629</v>
      </c>
    </row>
    <row r="66" spans="1:5">
      <c r="A66" s="90">
        <v>92067</v>
      </c>
      <c r="B66" s="90" t="s">
        <v>635</v>
      </c>
      <c r="C66" s="90" t="s">
        <v>636</v>
      </c>
      <c r="D66" s="90" t="s">
        <v>161</v>
      </c>
      <c r="E66" s="90" t="s">
        <v>629</v>
      </c>
    </row>
    <row r="67" spans="1:5">
      <c r="A67" s="90">
        <v>92068</v>
      </c>
      <c r="B67" s="90" t="s">
        <v>637</v>
      </c>
      <c r="C67" s="90" t="s">
        <v>638</v>
      </c>
      <c r="D67" s="90" t="s">
        <v>162</v>
      </c>
      <c r="E67" s="90" t="s">
        <v>629</v>
      </c>
    </row>
    <row r="68" spans="1:5">
      <c r="A68" s="90">
        <v>92069</v>
      </c>
      <c r="B68" s="90" t="s">
        <v>639</v>
      </c>
      <c r="C68" s="90" t="s">
        <v>640</v>
      </c>
      <c r="D68" s="90" t="s">
        <v>163</v>
      </c>
      <c r="E68" s="90" t="s">
        <v>629</v>
      </c>
    </row>
    <row r="69" spans="1:5">
      <c r="A69" s="90">
        <v>92070</v>
      </c>
      <c r="B69" s="90" t="s">
        <v>641</v>
      </c>
      <c r="C69" s="90" t="s">
        <v>164</v>
      </c>
      <c r="D69" s="90" t="s">
        <v>165</v>
      </c>
      <c r="E69" s="90" t="s">
        <v>629</v>
      </c>
    </row>
    <row r="70" spans="1:5">
      <c r="A70" s="90">
        <v>92071</v>
      </c>
      <c r="B70" s="90" t="s">
        <v>642</v>
      </c>
      <c r="C70" s="90" t="s">
        <v>166</v>
      </c>
      <c r="D70" s="90" t="s">
        <v>167</v>
      </c>
      <c r="E70" s="90" t="s">
        <v>629</v>
      </c>
    </row>
    <row r="71" spans="1:5">
      <c r="A71" s="90">
        <v>92072</v>
      </c>
      <c r="B71" s="90" t="s">
        <v>643</v>
      </c>
      <c r="C71" s="90" t="s">
        <v>168</v>
      </c>
      <c r="D71" s="90" t="s">
        <v>169</v>
      </c>
      <c r="E71" s="90" t="s">
        <v>629</v>
      </c>
    </row>
    <row r="72" spans="1:5">
      <c r="A72" s="90">
        <v>92074</v>
      </c>
      <c r="B72" s="90" t="s">
        <v>170</v>
      </c>
      <c r="C72" s="90" t="s">
        <v>171</v>
      </c>
      <c r="D72" s="90" t="s">
        <v>172</v>
      </c>
      <c r="E72" s="90" t="s">
        <v>629</v>
      </c>
    </row>
    <row r="73" spans="1:5">
      <c r="A73" s="90">
        <v>92077</v>
      </c>
      <c r="B73" s="90" t="s">
        <v>644</v>
      </c>
      <c r="C73" s="90" t="s">
        <v>173</v>
      </c>
      <c r="D73" s="90" t="s">
        <v>174</v>
      </c>
      <c r="E73" s="90" t="s">
        <v>629</v>
      </c>
    </row>
    <row r="74" spans="1:5">
      <c r="A74" s="90">
        <v>92078</v>
      </c>
      <c r="B74" s="90" t="s">
        <v>645</v>
      </c>
      <c r="C74" s="90" t="s">
        <v>175</v>
      </c>
      <c r="D74" s="90" t="s">
        <v>176</v>
      </c>
      <c r="E74" s="90" t="s">
        <v>629</v>
      </c>
    </row>
    <row r="75" spans="1:5">
      <c r="A75" s="90">
        <v>92079</v>
      </c>
      <c r="B75" s="90" t="s">
        <v>646</v>
      </c>
      <c r="C75" s="90" t="s">
        <v>647</v>
      </c>
      <c r="D75" s="90" t="s">
        <v>177</v>
      </c>
      <c r="E75" s="90" t="s">
        <v>616</v>
      </c>
    </row>
    <row r="76" spans="1:5">
      <c r="A76" s="90">
        <v>92080</v>
      </c>
      <c r="B76" s="90" t="s">
        <v>648</v>
      </c>
      <c r="C76" s="90" t="s">
        <v>178</v>
      </c>
      <c r="D76" s="90" t="s">
        <v>179</v>
      </c>
      <c r="E76" s="90" t="s">
        <v>616</v>
      </c>
    </row>
    <row r="77" spans="1:5">
      <c r="A77" s="90">
        <v>92081</v>
      </c>
      <c r="B77" s="90" t="s">
        <v>649</v>
      </c>
      <c r="C77" s="90" t="s">
        <v>180</v>
      </c>
      <c r="D77" s="90" t="s">
        <v>181</v>
      </c>
      <c r="E77" s="90" t="s">
        <v>616</v>
      </c>
    </row>
    <row r="78" spans="1:5">
      <c r="A78" s="90">
        <v>92082</v>
      </c>
      <c r="B78" s="90" t="s">
        <v>650</v>
      </c>
      <c r="C78" s="90" t="s">
        <v>651</v>
      </c>
      <c r="D78" s="90" t="s">
        <v>182</v>
      </c>
      <c r="E78" s="90" t="s">
        <v>616</v>
      </c>
    </row>
    <row r="79" spans="1:5">
      <c r="A79" s="90">
        <v>92083</v>
      </c>
      <c r="B79" s="90" t="s">
        <v>652</v>
      </c>
      <c r="C79" s="90" t="s">
        <v>653</v>
      </c>
      <c r="D79" s="90" t="s">
        <v>183</v>
      </c>
      <c r="E79" s="90" t="s">
        <v>616</v>
      </c>
    </row>
    <row r="80" spans="1:5">
      <c r="A80" s="90">
        <v>92084</v>
      </c>
      <c r="B80" s="90" t="s">
        <v>184</v>
      </c>
      <c r="C80" s="90" t="s">
        <v>185</v>
      </c>
      <c r="D80" s="90" t="s">
        <v>186</v>
      </c>
      <c r="E80" s="90" t="s">
        <v>616</v>
      </c>
    </row>
    <row r="81" spans="1:5">
      <c r="A81" s="90">
        <v>92085</v>
      </c>
      <c r="B81" s="90" t="s">
        <v>187</v>
      </c>
      <c r="C81" s="90" t="s">
        <v>188</v>
      </c>
      <c r="D81" s="90" t="s">
        <v>189</v>
      </c>
      <c r="E81" s="90" t="s">
        <v>616</v>
      </c>
    </row>
    <row r="82" spans="1:5">
      <c r="A82" s="90">
        <v>92086</v>
      </c>
      <c r="B82" s="90" t="s">
        <v>654</v>
      </c>
      <c r="C82" s="90" t="s">
        <v>655</v>
      </c>
      <c r="D82" s="90" t="s">
        <v>190</v>
      </c>
      <c r="E82" s="90" t="s">
        <v>616</v>
      </c>
    </row>
    <row r="83" spans="1:5">
      <c r="A83" s="90">
        <v>92087</v>
      </c>
      <c r="B83" s="90" t="s">
        <v>656</v>
      </c>
      <c r="C83" s="90" t="s">
        <v>657</v>
      </c>
      <c r="D83" s="90" t="s">
        <v>191</v>
      </c>
      <c r="E83" s="90" t="s">
        <v>616</v>
      </c>
    </row>
    <row r="84" spans="1:5">
      <c r="A84" s="90">
        <v>92088</v>
      </c>
      <c r="B84" s="90" t="s">
        <v>658</v>
      </c>
      <c r="C84" s="90" t="s">
        <v>659</v>
      </c>
      <c r="D84" s="90" t="s">
        <v>192</v>
      </c>
      <c r="E84" s="90" t="s">
        <v>616</v>
      </c>
    </row>
    <row r="85" spans="1:5">
      <c r="A85" s="90">
        <v>92089</v>
      </c>
      <c r="B85" s="90" t="s">
        <v>193</v>
      </c>
      <c r="C85" s="90" t="s">
        <v>194</v>
      </c>
      <c r="D85" s="90" t="s">
        <v>195</v>
      </c>
      <c r="E85" s="90" t="s">
        <v>616</v>
      </c>
    </row>
    <row r="86" spans="1:5">
      <c r="A86" s="90">
        <v>92090</v>
      </c>
      <c r="B86" s="90" t="s">
        <v>196</v>
      </c>
      <c r="C86" s="90" t="s">
        <v>197</v>
      </c>
      <c r="D86" s="90" t="s">
        <v>198</v>
      </c>
      <c r="E86" s="90" t="s">
        <v>616</v>
      </c>
    </row>
    <row r="87" spans="1:5">
      <c r="A87" s="90">
        <v>92091</v>
      </c>
      <c r="B87" s="90" t="s">
        <v>199</v>
      </c>
      <c r="C87" s="90" t="s">
        <v>200</v>
      </c>
      <c r="D87" s="90" t="s">
        <v>201</v>
      </c>
      <c r="E87" s="90" t="s">
        <v>616</v>
      </c>
    </row>
    <row r="88" spans="1:5">
      <c r="A88" s="90">
        <v>92092</v>
      </c>
      <c r="B88" s="90" t="s">
        <v>202</v>
      </c>
      <c r="C88" s="90" t="s">
        <v>203</v>
      </c>
      <c r="D88" s="90" t="s">
        <v>204</v>
      </c>
      <c r="E88" s="90" t="s">
        <v>616</v>
      </c>
    </row>
    <row r="89" spans="1:5">
      <c r="A89" s="90">
        <v>92093</v>
      </c>
      <c r="B89" s="90" t="s">
        <v>205</v>
      </c>
      <c r="C89" s="90" t="s">
        <v>206</v>
      </c>
      <c r="D89" s="90" t="s">
        <v>207</v>
      </c>
      <c r="E89" s="90" t="s">
        <v>616</v>
      </c>
    </row>
    <row r="90" spans="1:5">
      <c r="A90" s="90">
        <v>92094</v>
      </c>
      <c r="B90" s="90" t="s">
        <v>208</v>
      </c>
      <c r="C90" s="90" t="s">
        <v>209</v>
      </c>
      <c r="D90" s="90" t="s">
        <v>210</v>
      </c>
      <c r="E90" s="90" t="s">
        <v>616</v>
      </c>
    </row>
    <row r="91" spans="1:5">
      <c r="A91" s="90">
        <v>92095</v>
      </c>
      <c r="B91" s="90" t="s">
        <v>211</v>
      </c>
      <c r="C91" s="90" t="s">
        <v>212</v>
      </c>
      <c r="D91" s="90" t="s">
        <v>213</v>
      </c>
      <c r="E91" s="90" t="s">
        <v>616</v>
      </c>
    </row>
    <row r="92" spans="1:5">
      <c r="A92" s="90">
        <v>92096</v>
      </c>
      <c r="B92" s="90" t="s">
        <v>214</v>
      </c>
      <c r="C92" s="90" t="s">
        <v>215</v>
      </c>
      <c r="D92" s="90" t="s">
        <v>216</v>
      </c>
      <c r="E92" s="90" t="s">
        <v>616</v>
      </c>
    </row>
    <row r="93" spans="1:5">
      <c r="A93" s="90">
        <v>92097</v>
      </c>
      <c r="B93" s="90" t="s">
        <v>217</v>
      </c>
      <c r="C93" s="90" t="s">
        <v>218</v>
      </c>
      <c r="D93" s="90" t="s">
        <v>219</v>
      </c>
      <c r="E93" s="90" t="s">
        <v>616</v>
      </c>
    </row>
    <row r="94" spans="1:5">
      <c r="A94" s="90">
        <v>92098</v>
      </c>
      <c r="B94" s="90" t="s">
        <v>220</v>
      </c>
      <c r="C94" s="90" t="s">
        <v>221</v>
      </c>
      <c r="D94" s="90" t="s">
        <v>222</v>
      </c>
      <c r="E94" s="90" t="s">
        <v>616</v>
      </c>
    </row>
    <row r="95" spans="1:5">
      <c r="A95" s="90">
        <v>92099</v>
      </c>
      <c r="B95" s="90" t="s">
        <v>660</v>
      </c>
      <c r="C95" s="90" t="s">
        <v>661</v>
      </c>
      <c r="D95" s="90" t="s">
        <v>662</v>
      </c>
      <c r="E95" s="90" t="s">
        <v>616</v>
      </c>
    </row>
    <row r="96" spans="1:5">
      <c r="A96" s="90">
        <v>92100</v>
      </c>
      <c r="B96" s="90" t="s">
        <v>223</v>
      </c>
      <c r="C96" s="90" t="s">
        <v>224</v>
      </c>
      <c r="D96" s="90" t="s">
        <v>225</v>
      </c>
      <c r="E96" s="90" t="s">
        <v>616</v>
      </c>
    </row>
    <row r="97" spans="1:5">
      <c r="A97" s="90">
        <v>92101</v>
      </c>
      <c r="B97" s="90" t="s">
        <v>226</v>
      </c>
      <c r="C97" s="90" t="s">
        <v>227</v>
      </c>
      <c r="D97" s="90" t="s">
        <v>228</v>
      </c>
      <c r="E97" s="90" t="s">
        <v>616</v>
      </c>
    </row>
    <row r="98" spans="1:5">
      <c r="A98" s="90">
        <v>92102</v>
      </c>
      <c r="B98" s="90" t="s">
        <v>229</v>
      </c>
      <c r="C98" s="90" t="s">
        <v>230</v>
      </c>
      <c r="D98" s="90" t="s">
        <v>231</v>
      </c>
      <c r="E98" s="90" t="s">
        <v>616</v>
      </c>
    </row>
    <row r="99" spans="1:5">
      <c r="A99" s="90">
        <v>92103</v>
      </c>
      <c r="B99" s="90" t="s">
        <v>232</v>
      </c>
      <c r="C99" s="90" t="s">
        <v>233</v>
      </c>
      <c r="D99" s="90" t="s">
        <v>663</v>
      </c>
      <c r="E99" s="90" t="s">
        <v>616</v>
      </c>
    </row>
    <row r="100" spans="1:5">
      <c r="A100" s="90">
        <v>92104</v>
      </c>
      <c r="B100" s="90" t="s">
        <v>234</v>
      </c>
      <c r="C100" s="90" t="s">
        <v>664</v>
      </c>
      <c r="D100" s="90" t="s">
        <v>235</v>
      </c>
      <c r="E100" s="90" t="s">
        <v>616</v>
      </c>
    </row>
    <row r="101" spans="1:5">
      <c r="A101" s="90">
        <v>92105</v>
      </c>
      <c r="B101" s="90" t="s">
        <v>236</v>
      </c>
      <c r="C101" s="90" t="s">
        <v>237</v>
      </c>
      <c r="D101" s="90" t="s">
        <v>238</v>
      </c>
      <c r="E101" s="90" t="s">
        <v>616</v>
      </c>
    </row>
    <row r="102" spans="1:5">
      <c r="A102" s="90">
        <v>92106</v>
      </c>
      <c r="B102" s="90" t="s">
        <v>239</v>
      </c>
      <c r="C102" s="90" t="s">
        <v>240</v>
      </c>
      <c r="D102" s="90" t="s">
        <v>241</v>
      </c>
      <c r="E102" s="90" t="s">
        <v>616</v>
      </c>
    </row>
    <row r="103" spans="1:5">
      <c r="A103" s="90">
        <v>92107</v>
      </c>
      <c r="B103" s="90" t="s">
        <v>665</v>
      </c>
      <c r="C103" s="90" t="s">
        <v>242</v>
      </c>
      <c r="D103" s="90" t="s">
        <v>243</v>
      </c>
      <c r="E103" s="90" t="s">
        <v>616</v>
      </c>
    </row>
    <row r="104" spans="1:5">
      <c r="A104" s="90">
        <v>92108</v>
      </c>
      <c r="B104" s="90" t="s">
        <v>666</v>
      </c>
      <c r="C104" s="90" t="s">
        <v>244</v>
      </c>
      <c r="D104" s="90" t="s">
        <v>667</v>
      </c>
      <c r="E104" s="90" t="s">
        <v>616</v>
      </c>
    </row>
    <row r="105" spans="1:5">
      <c r="A105" s="90">
        <v>92109</v>
      </c>
      <c r="B105" s="90" t="s">
        <v>668</v>
      </c>
      <c r="C105" s="90" t="s">
        <v>245</v>
      </c>
      <c r="D105" s="90" t="s">
        <v>246</v>
      </c>
      <c r="E105" s="90" t="s">
        <v>616</v>
      </c>
    </row>
    <row r="106" spans="1:5">
      <c r="A106" s="90">
        <v>92110</v>
      </c>
      <c r="B106" s="90" t="s">
        <v>669</v>
      </c>
      <c r="C106" s="90" t="s">
        <v>247</v>
      </c>
      <c r="D106" s="90" t="s">
        <v>248</v>
      </c>
      <c r="E106" s="90" t="s">
        <v>616</v>
      </c>
    </row>
    <row r="107" spans="1:5">
      <c r="A107" s="90">
        <v>92111</v>
      </c>
      <c r="B107" s="90" t="s">
        <v>670</v>
      </c>
      <c r="C107" s="90" t="s">
        <v>249</v>
      </c>
      <c r="D107" s="90" t="s">
        <v>671</v>
      </c>
      <c r="E107" s="90" t="s">
        <v>616</v>
      </c>
    </row>
    <row r="108" spans="1:5">
      <c r="A108" s="90">
        <v>92112</v>
      </c>
      <c r="B108" s="90" t="s">
        <v>250</v>
      </c>
      <c r="C108" s="90" t="s">
        <v>251</v>
      </c>
      <c r="D108" s="90" t="s">
        <v>252</v>
      </c>
      <c r="E108" s="90" t="s">
        <v>672</v>
      </c>
    </row>
    <row r="109" spans="1:5">
      <c r="A109" s="90">
        <v>92113</v>
      </c>
      <c r="B109" s="90" t="s">
        <v>253</v>
      </c>
      <c r="C109" s="90" t="s">
        <v>254</v>
      </c>
      <c r="D109" s="90" t="s">
        <v>255</v>
      </c>
      <c r="E109" s="90" t="s">
        <v>672</v>
      </c>
    </row>
    <row r="110" spans="1:5">
      <c r="A110" s="90">
        <v>92114</v>
      </c>
      <c r="B110" s="90" t="s">
        <v>256</v>
      </c>
      <c r="C110" s="90" t="s">
        <v>257</v>
      </c>
      <c r="D110" s="90" t="s">
        <v>258</v>
      </c>
      <c r="E110" s="90" t="s">
        <v>672</v>
      </c>
    </row>
    <row r="111" spans="1:5">
      <c r="A111" s="90">
        <v>92115</v>
      </c>
      <c r="B111" s="90" t="s">
        <v>673</v>
      </c>
      <c r="C111" s="90" t="s">
        <v>259</v>
      </c>
      <c r="D111" s="90" t="s">
        <v>260</v>
      </c>
      <c r="E111" s="90" t="s">
        <v>672</v>
      </c>
    </row>
    <row r="112" spans="1:5">
      <c r="A112" s="90">
        <v>92116</v>
      </c>
      <c r="B112" s="90" t="s">
        <v>674</v>
      </c>
      <c r="C112" s="90" t="s">
        <v>261</v>
      </c>
      <c r="D112" s="90" t="s">
        <v>262</v>
      </c>
      <c r="E112" s="90" t="s">
        <v>672</v>
      </c>
    </row>
    <row r="113" spans="1:5">
      <c r="A113" s="90">
        <v>92117</v>
      </c>
      <c r="B113" s="90" t="s">
        <v>675</v>
      </c>
      <c r="C113" s="90" t="s">
        <v>263</v>
      </c>
      <c r="D113" s="90" t="s">
        <v>676</v>
      </c>
      <c r="E113" s="90" t="s">
        <v>672</v>
      </c>
    </row>
    <row r="114" spans="1:5">
      <c r="A114" s="90">
        <v>92118</v>
      </c>
      <c r="B114" s="90" t="s">
        <v>677</v>
      </c>
      <c r="C114" s="90" t="s">
        <v>264</v>
      </c>
      <c r="D114" s="90" t="s">
        <v>265</v>
      </c>
      <c r="E114" s="90" t="s">
        <v>672</v>
      </c>
    </row>
    <row r="115" spans="1:5">
      <c r="A115" s="90">
        <v>92119</v>
      </c>
      <c r="B115" s="90" t="s">
        <v>678</v>
      </c>
      <c r="C115" s="90" t="s">
        <v>266</v>
      </c>
      <c r="D115" s="90" t="s">
        <v>267</v>
      </c>
      <c r="E115" s="90" t="s">
        <v>672</v>
      </c>
    </row>
    <row r="116" spans="1:5">
      <c r="A116" s="90">
        <v>92120</v>
      </c>
      <c r="B116" s="90" t="s">
        <v>268</v>
      </c>
      <c r="C116" s="90" t="s">
        <v>269</v>
      </c>
      <c r="D116" s="90" t="s">
        <v>270</v>
      </c>
      <c r="E116" s="90" t="s">
        <v>679</v>
      </c>
    </row>
    <row r="117" spans="1:5">
      <c r="A117" s="90">
        <v>92121</v>
      </c>
      <c r="B117" s="90" t="s">
        <v>271</v>
      </c>
      <c r="C117" s="90" t="s">
        <v>272</v>
      </c>
      <c r="D117" s="90" t="s">
        <v>273</v>
      </c>
      <c r="E117" s="90" t="s">
        <v>679</v>
      </c>
    </row>
    <row r="118" spans="1:5">
      <c r="A118" s="90">
        <v>92122</v>
      </c>
      <c r="B118" s="90" t="s">
        <v>680</v>
      </c>
      <c r="C118" s="90" t="s">
        <v>274</v>
      </c>
      <c r="D118" s="90" t="s">
        <v>681</v>
      </c>
      <c r="E118" s="90" t="s">
        <v>679</v>
      </c>
    </row>
    <row r="119" spans="1:5">
      <c r="A119" s="90">
        <v>92123</v>
      </c>
      <c r="B119" s="90" t="s">
        <v>275</v>
      </c>
      <c r="C119" s="90" t="s">
        <v>276</v>
      </c>
      <c r="D119" s="90" t="s">
        <v>277</v>
      </c>
      <c r="E119" s="90" t="s">
        <v>679</v>
      </c>
    </row>
    <row r="120" spans="1:5">
      <c r="A120" s="90">
        <v>92124</v>
      </c>
      <c r="B120" s="90" t="s">
        <v>278</v>
      </c>
      <c r="C120" s="90" t="s">
        <v>279</v>
      </c>
      <c r="D120" s="90" t="s">
        <v>280</v>
      </c>
      <c r="E120" s="90" t="s">
        <v>679</v>
      </c>
    </row>
    <row r="121" spans="1:5">
      <c r="A121" s="90">
        <v>92125</v>
      </c>
      <c r="B121" s="90" t="s">
        <v>281</v>
      </c>
      <c r="C121" s="90" t="s">
        <v>282</v>
      </c>
      <c r="D121" s="90" t="s">
        <v>283</v>
      </c>
      <c r="E121" s="90" t="s">
        <v>679</v>
      </c>
    </row>
    <row r="122" spans="1:5">
      <c r="A122" s="90">
        <v>92127</v>
      </c>
      <c r="B122" s="90" t="s">
        <v>682</v>
      </c>
      <c r="C122" s="90" t="s">
        <v>284</v>
      </c>
      <c r="D122" s="90" t="s">
        <v>285</v>
      </c>
      <c r="E122" s="90" t="s">
        <v>679</v>
      </c>
    </row>
    <row r="123" spans="1:5">
      <c r="A123" s="90">
        <v>92129</v>
      </c>
      <c r="B123" s="90" t="s">
        <v>683</v>
      </c>
      <c r="C123" s="90" t="s">
        <v>286</v>
      </c>
      <c r="D123" s="90" t="s">
        <v>287</v>
      </c>
      <c r="E123" s="90" t="s">
        <v>679</v>
      </c>
    </row>
    <row r="124" spans="1:5">
      <c r="A124" s="90">
        <v>92131</v>
      </c>
      <c r="B124" s="90" t="s">
        <v>684</v>
      </c>
      <c r="C124" s="90" t="s">
        <v>685</v>
      </c>
      <c r="D124" s="90" t="s">
        <v>686</v>
      </c>
      <c r="E124" s="90" t="s">
        <v>679</v>
      </c>
    </row>
    <row r="125" spans="1:5">
      <c r="A125" s="90">
        <v>92134</v>
      </c>
      <c r="B125" s="90" t="s">
        <v>687</v>
      </c>
      <c r="C125" s="90" t="s">
        <v>288</v>
      </c>
      <c r="D125" s="90" t="s">
        <v>289</v>
      </c>
      <c r="E125" s="90" t="s">
        <v>679</v>
      </c>
    </row>
    <row r="126" spans="1:5">
      <c r="A126" s="90">
        <v>92135</v>
      </c>
      <c r="B126" s="90" t="s">
        <v>688</v>
      </c>
      <c r="C126" s="90" t="s">
        <v>689</v>
      </c>
      <c r="D126" s="90" t="s">
        <v>690</v>
      </c>
      <c r="E126" s="90" t="s">
        <v>679</v>
      </c>
    </row>
    <row r="127" spans="1:5">
      <c r="A127" s="90">
        <v>92136</v>
      </c>
      <c r="B127" s="90" t="s">
        <v>290</v>
      </c>
      <c r="C127" s="90" t="s">
        <v>291</v>
      </c>
      <c r="D127" s="90" t="s">
        <v>292</v>
      </c>
      <c r="E127" s="90" t="s">
        <v>679</v>
      </c>
    </row>
    <row r="128" spans="1:5">
      <c r="A128" s="90">
        <v>92137</v>
      </c>
      <c r="B128" s="90" t="s">
        <v>293</v>
      </c>
      <c r="C128" s="90" t="s">
        <v>294</v>
      </c>
      <c r="D128" s="90" t="s">
        <v>295</v>
      </c>
      <c r="E128" s="90" t="s">
        <v>679</v>
      </c>
    </row>
    <row r="129" spans="1:5">
      <c r="A129" s="90">
        <v>92138</v>
      </c>
      <c r="B129" s="90" t="s">
        <v>296</v>
      </c>
      <c r="C129" s="90" t="s">
        <v>297</v>
      </c>
      <c r="D129" s="90" t="s">
        <v>298</v>
      </c>
      <c r="E129" s="90" t="s">
        <v>679</v>
      </c>
    </row>
    <row r="130" spans="1:5">
      <c r="A130" s="90">
        <v>92139</v>
      </c>
      <c r="B130" s="90" t="s">
        <v>299</v>
      </c>
      <c r="C130" s="90" t="s">
        <v>300</v>
      </c>
      <c r="D130" s="90" t="s">
        <v>301</v>
      </c>
      <c r="E130" s="90" t="s">
        <v>679</v>
      </c>
    </row>
    <row r="131" spans="1:5">
      <c r="A131" s="90">
        <v>92140</v>
      </c>
      <c r="B131" s="90" t="s">
        <v>302</v>
      </c>
      <c r="C131" s="90" t="s">
        <v>303</v>
      </c>
      <c r="D131" s="90" t="s">
        <v>304</v>
      </c>
      <c r="E131" s="90" t="s">
        <v>679</v>
      </c>
    </row>
    <row r="132" spans="1:5">
      <c r="A132" s="90">
        <v>92141</v>
      </c>
      <c r="B132" s="90" t="s">
        <v>305</v>
      </c>
      <c r="C132" s="90" t="s">
        <v>306</v>
      </c>
      <c r="D132" s="90" t="s">
        <v>307</v>
      </c>
      <c r="E132" s="90" t="s">
        <v>679</v>
      </c>
    </row>
    <row r="133" spans="1:5">
      <c r="A133" s="90">
        <v>92142</v>
      </c>
      <c r="B133" s="90" t="s">
        <v>308</v>
      </c>
      <c r="C133" s="90" t="s">
        <v>309</v>
      </c>
      <c r="D133" s="90" t="s">
        <v>310</v>
      </c>
      <c r="E133" s="90" t="s">
        <v>679</v>
      </c>
    </row>
    <row r="134" spans="1:5">
      <c r="A134" s="90">
        <v>92143</v>
      </c>
      <c r="B134" s="90" t="s">
        <v>311</v>
      </c>
      <c r="C134" s="90" t="s">
        <v>312</v>
      </c>
      <c r="D134" s="90" t="s">
        <v>313</v>
      </c>
      <c r="E134" s="90" t="s">
        <v>679</v>
      </c>
    </row>
    <row r="135" spans="1:5">
      <c r="A135" s="90">
        <v>92144</v>
      </c>
      <c r="B135" s="90" t="s">
        <v>314</v>
      </c>
      <c r="C135" s="90" t="s">
        <v>315</v>
      </c>
      <c r="D135" s="90" t="s">
        <v>316</v>
      </c>
      <c r="E135" s="90" t="s">
        <v>679</v>
      </c>
    </row>
    <row r="136" spans="1:5">
      <c r="A136" s="90">
        <v>92145</v>
      </c>
      <c r="B136" s="90" t="s">
        <v>691</v>
      </c>
      <c r="C136" s="90" t="s">
        <v>692</v>
      </c>
      <c r="D136" s="90" t="s">
        <v>693</v>
      </c>
      <c r="E136" s="90" t="s">
        <v>679</v>
      </c>
    </row>
    <row r="137" spans="1:5">
      <c r="A137" s="90">
        <v>92148</v>
      </c>
      <c r="B137" s="90" t="s">
        <v>694</v>
      </c>
      <c r="C137" s="90" t="s">
        <v>695</v>
      </c>
      <c r="D137" s="90" t="s">
        <v>696</v>
      </c>
      <c r="E137" s="90" t="s">
        <v>697</v>
      </c>
    </row>
    <row r="138" spans="1:5">
      <c r="A138" s="90">
        <v>92149</v>
      </c>
      <c r="B138" s="90" t="s">
        <v>317</v>
      </c>
      <c r="C138" s="90" t="s">
        <v>318</v>
      </c>
      <c r="D138" s="90" t="s">
        <v>319</v>
      </c>
      <c r="E138" s="90" t="s">
        <v>697</v>
      </c>
    </row>
    <row r="139" spans="1:5">
      <c r="A139" s="90">
        <v>92151</v>
      </c>
      <c r="B139" s="90" t="s">
        <v>698</v>
      </c>
      <c r="C139" s="90" t="s">
        <v>320</v>
      </c>
      <c r="D139" s="90" t="s">
        <v>321</v>
      </c>
      <c r="E139" s="90" t="s">
        <v>697</v>
      </c>
    </row>
    <row r="140" spans="1:5">
      <c r="A140" s="90">
        <v>92153</v>
      </c>
      <c r="B140" s="90" t="s">
        <v>699</v>
      </c>
      <c r="C140" s="90" t="s">
        <v>322</v>
      </c>
      <c r="D140" s="90" t="s">
        <v>323</v>
      </c>
      <c r="E140" s="90" t="s">
        <v>697</v>
      </c>
    </row>
    <row r="141" spans="1:5">
      <c r="A141" s="90">
        <v>92154</v>
      </c>
      <c r="B141" s="90" t="s">
        <v>324</v>
      </c>
      <c r="C141" s="90" t="s">
        <v>325</v>
      </c>
      <c r="D141" s="90" t="s">
        <v>326</v>
      </c>
      <c r="E141" s="90" t="s">
        <v>700</v>
      </c>
    </row>
    <row r="142" spans="1:5">
      <c r="A142" s="90">
        <v>92155</v>
      </c>
      <c r="B142" s="90" t="s">
        <v>327</v>
      </c>
      <c r="C142" s="90" t="s">
        <v>328</v>
      </c>
      <c r="D142" s="90" t="s">
        <v>701</v>
      </c>
      <c r="E142" s="90" t="s">
        <v>700</v>
      </c>
    </row>
    <row r="143" spans="1:5">
      <c r="A143" s="90">
        <v>92156</v>
      </c>
      <c r="B143" s="90" t="s">
        <v>329</v>
      </c>
      <c r="C143" s="90" t="s">
        <v>330</v>
      </c>
      <c r="D143" s="90" t="s">
        <v>702</v>
      </c>
      <c r="E143" s="90" t="s">
        <v>700</v>
      </c>
    </row>
    <row r="144" spans="1:5">
      <c r="A144" s="90">
        <v>92157</v>
      </c>
      <c r="B144" s="90" t="s">
        <v>331</v>
      </c>
      <c r="C144" s="90" t="s">
        <v>332</v>
      </c>
      <c r="D144" s="90" t="s">
        <v>703</v>
      </c>
      <c r="E144" s="90" t="s">
        <v>700</v>
      </c>
    </row>
    <row r="145" spans="1:5">
      <c r="A145" s="90">
        <v>92159</v>
      </c>
      <c r="B145" s="90" t="s">
        <v>333</v>
      </c>
      <c r="C145" s="90" t="s">
        <v>334</v>
      </c>
      <c r="D145" s="90" t="s">
        <v>335</v>
      </c>
      <c r="E145" s="90" t="s">
        <v>700</v>
      </c>
    </row>
    <row r="146" spans="1:5">
      <c r="A146" s="90">
        <v>92160</v>
      </c>
      <c r="B146" s="90" t="s">
        <v>704</v>
      </c>
      <c r="C146" s="90" t="s">
        <v>336</v>
      </c>
      <c r="D146" s="90" t="s">
        <v>337</v>
      </c>
      <c r="E146" s="90" t="s">
        <v>700</v>
      </c>
    </row>
    <row r="147" spans="1:5">
      <c r="A147" s="90">
        <v>92161</v>
      </c>
      <c r="B147" s="90" t="s">
        <v>705</v>
      </c>
      <c r="C147" s="90" t="s">
        <v>338</v>
      </c>
      <c r="D147" s="90" t="s">
        <v>339</v>
      </c>
      <c r="E147" s="90" t="s">
        <v>700</v>
      </c>
    </row>
    <row r="148" spans="1:5">
      <c r="A148" s="90">
        <v>92162</v>
      </c>
      <c r="B148" s="90" t="s">
        <v>706</v>
      </c>
      <c r="C148" s="90" t="s">
        <v>340</v>
      </c>
      <c r="D148" s="90" t="s">
        <v>707</v>
      </c>
      <c r="E148" s="90" t="s">
        <v>700</v>
      </c>
    </row>
    <row r="149" spans="1:5">
      <c r="A149" s="90">
        <v>92163</v>
      </c>
      <c r="B149" s="90" t="s">
        <v>708</v>
      </c>
      <c r="C149" s="90" t="s">
        <v>709</v>
      </c>
      <c r="D149" s="90" t="s">
        <v>710</v>
      </c>
      <c r="E149" s="90" t="s">
        <v>700</v>
      </c>
    </row>
    <row r="150" spans="1:5">
      <c r="A150" s="90">
        <v>92164</v>
      </c>
      <c r="B150" s="90" t="s">
        <v>711</v>
      </c>
      <c r="C150" s="90" t="s">
        <v>712</v>
      </c>
      <c r="D150" s="90" t="s">
        <v>713</v>
      </c>
      <c r="E150" s="90" t="s">
        <v>700</v>
      </c>
    </row>
    <row r="151" spans="1:5">
      <c r="A151" s="90">
        <v>92165</v>
      </c>
      <c r="B151" s="90" t="s">
        <v>341</v>
      </c>
      <c r="C151" s="90" t="s">
        <v>342</v>
      </c>
      <c r="D151" s="90" t="s">
        <v>714</v>
      </c>
      <c r="E151" s="90" t="s">
        <v>715</v>
      </c>
    </row>
    <row r="152" spans="1:5">
      <c r="A152" s="90">
        <v>92166</v>
      </c>
      <c r="B152" s="90" t="s">
        <v>343</v>
      </c>
      <c r="C152" s="90" t="s">
        <v>344</v>
      </c>
      <c r="D152" s="90" t="s">
        <v>716</v>
      </c>
      <c r="E152" s="90" t="s">
        <v>715</v>
      </c>
    </row>
    <row r="153" spans="1:5">
      <c r="A153" s="90">
        <v>92167</v>
      </c>
      <c r="B153" s="90" t="s">
        <v>345</v>
      </c>
      <c r="C153" s="90" t="s">
        <v>346</v>
      </c>
      <c r="D153" s="90" t="s">
        <v>717</v>
      </c>
      <c r="E153" s="90" t="s">
        <v>715</v>
      </c>
    </row>
    <row r="154" spans="1:5">
      <c r="A154" s="90">
        <v>92168</v>
      </c>
      <c r="B154" s="90" t="s">
        <v>347</v>
      </c>
      <c r="C154" s="90" t="s">
        <v>348</v>
      </c>
      <c r="D154" s="90" t="s">
        <v>349</v>
      </c>
      <c r="E154" s="90" t="s">
        <v>715</v>
      </c>
    </row>
    <row r="155" spans="1:5">
      <c r="A155" s="90">
        <v>92169</v>
      </c>
      <c r="B155" s="90" t="s">
        <v>350</v>
      </c>
      <c r="C155" s="90" t="s">
        <v>351</v>
      </c>
      <c r="D155" s="90" t="s">
        <v>352</v>
      </c>
      <c r="E155" s="90" t="s">
        <v>715</v>
      </c>
    </row>
    <row r="156" spans="1:5">
      <c r="A156" s="90">
        <v>92170</v>
      </c>
      <c r="B156" s="90" t="s">
        <v>353</v>
      </c>
      <c r="C156" s="90" t="s">
        <v>354</v>
      </c>
      <c r="D156" s="90" t="s">
        <v>718</v>
      </c>
      <c r="E156" s="90" t="s">
        <v>715</v>
      </c>
    </row>
    <row r="157" spans="1:5">
      <c r="A157" s="90">
        <v>92171</v>
      </c>
      <c r="B157" s="90" t="s">
        <v>355</v>
      </c>
      <c r="C157" s="90" t="s">
        <v>356</v>
      </c>
      <c r="D157" s="90" t="s">
        <v>719</v>
      </c>
      <c r="E157" s="90" t="s">
        <v>715</v>
      </c>
    </row>
    <row r="158" spans="1:5">
      <c r="A158" s="90">
        <v>92172</v>
      </c>
      <c r="B158" s="90" t="s">
        <v>357</v>
      </c>
      <c r="C158" s="90" t="s">
        <v>358</v>
      </c>
      <c r="D158" s="90" t="s">
        <v>359</v>
      </c>
      <c r="E158" s="90" t="s">
        <v>715</v>
      </c>
    </row>
    <row r="159" spans="1:5">
      <c r="A159" s="90">
        <v>92173</v>
      </c>
      <c r="B159" s="90" t="s">
        <v>360</v>
      </c>
      <c r="C159" s="90" t="s">
        <v>361</v>
      </c>
      <c r="D159" s="90" t="s">
        <v>362</v>
      </c>
      <c r="E159" s="90" t="s">
        <v>715</v>
      </c>
    </row>
    <row r="160" spans="1:5">
      <c r="A160" s="90">
        <v>92174</v>
      </c>
      <c r="B160" s="90" t="s">
        <v>363</v>
      </c>
      <c r="C160" s="90" t="s">
        <v>364</v>
      </c>
      <c r="D160" s="90" t="s">
        <v>365</v>
      </c>
      <c r="E160" s="90" t="s">
        <v>715</v>
      </c>
    </row>
    <row r="161" spans="1:5">
      <c r="A161" s="90">
        <v>92175</v>
      </c>
      <c r="B161" s="90" t="s">
        <v>720</v>
      </c>
      <c r="C161" s="90" t="s">
        <v>366</v>
      </c>
      <c r="D161" s="90" t="s">
        <v>367</v>
      </c>
      <c r="E161" s="90" t="s">
        <v>715</v>
      </c>
    </row>
    <row r="162" spans="1:5">
      <c r="A162" s="90">
        <v>92176</v>
      </c>
      <c r="B162" s="90" t="s">
        <v>721</v>
      </c>
      <c r="C162" s="90" t="s">
        <v>722</v>
      </c>
      <c r="D162" s="90" t="s">
        <v>723</v>
      </c>
      <c r="E162" s="90" t="s">
        <v>715</v>
      </c>
    </row>
    <row r="163" spans="1:5">
      <c r="A163" s="90">
        <v>92177</v>
      </c>
      <c r="B163" s="90" t="s">
        <v>724</v>
      </c>
      <c r="C163" s="90" t="s">
        <v>725</v>
      </c>
      <c r="D163" s="90" t="s">
        <v>726</v>
      </c>
      <c r="E163" s="90" t="s">
        <v>590</v>
      </c>
    </row>
    <row r="164" spans="1:5">
      <c r="A164" s="90">
        <v>92178</v>
      </c>
      <c r="B164" s="90" t="s">
        <v>727</v>
      </c>
      <c r="C164" s="90" t="s">
        <v>728</v>
      </c>
      <c r="D164" s="90" t="s">
        <v>729</v>
      </c>
      <c r="E164" s="90" t="s">
        <v>700</v>
      </c>
    </row>
    <row r="165" spans="1:5">
      <c r="A165" s="90">
        <v>92179</v>
      </c>
      <c r="B165" s="90" t="s">
        <v>730</v>
      </c>
      <c r="C165" s="90" t="s">
        <v>731</v>
      </c>
      <c r="D165" s="90" t="s">
        <v>732</v>
      </c>
      <c r="E165" s="90" t="s">
        <v>672</v>
      </c>
    </row>
    <row r="166" spans="1:5">
      <c r="A166" s="90">
        <v>92180</v>
      </c>
      <c r="B166" s="90" t="s">
        <v>733</v>
      </c>
      <c r="C166" s="90" t="s">
        <v>734</v>
      </c>
      <c r="D166" s="90" t="s">
        <v>735</v>
      </c>
      <c r="E166" s="90" t="s">
        <v>590</v>
      </c>
    </row>
  </sheetData>
  <sheetProtection algorithmName="SHA-512" hashValue="D0TQkzNlCNz+F7n2BNQE7cb2nUIoVUGnEXuhvS2Fudm8TWZ2egwSgnisGAm0oR4gvRLQuXECm/nYqZXMFYAUEQ==" saltValue="OUYqRmHLch4ihvDdBPoEtw==" spinCount="100000" sheet="1" objects="1" scenarios="1"/>
  <phoneticPr fontId="1"/>
  <pageMargins left="0.7" right="0.7" top="0.75" bottom="0.75" header="0.3" footer="0.3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B108"/>
  <sheetViews>
    <sheetView workbookViewId="0">
      <pane ySplit="1" topLeftCell="A2" activePane="bottomLeft" state="frozen"/>
      <selection pane="bottomLeft"/>
    </sheetView>
  </sheetViews>
  <sheetFormatPr defaultColWidth="0" defaultRowHeight="12" zeroHeight="1"/>
  <cols>
    <col min="1" max="2" width="12.6640625" style="90" customWidth="1"/>
    <col min="3" max="16384" width="9" style="90" hidden="1"/>
  </cols>
  <sheetData>
    <row r="1" spans="1:2">
      <c r="A1" s="90" t="s">
        <v>430</v>
      </c>
      <c r="B1" s="90" t="s">
        <v>429</v>
      </c>
    </row>
    <row r="2" spans="1:2">
      <c r="A2" s="90" t="s">
        <v>442</v>
      </c>
      <c r="B2" s="90">
        <v>2101</v>
      </c>
    </row>
    <row r="3" spans="1:2">
      <c r="A3" s="90" t="s">
        <v>443</v>
      </c>
      <c r="B3" s="90">
        <v>2102</v>
      </c>
    </row>
    <row r="4" spans="1:2">
      <c r="A4" s="90" t="s">
        <v>444</v>
      </c>
      <c r="B4" s="90">
        <v>2103</v>
      </c>
    </row>
    <row r="5" spans="1:2">
      <c r="A5" s="90" t="s">
        <v>445</v>
      </c>
      <c r="B5" s="90">
        <v>2104</v>
      </c>
    </row>
    <row r="6" spans="1:2">
      <c r="A6" s="90" t="s">
        <v>446</v>
      </c>
      <c r="B6" s="90">
        <v>2106</v>
      </c>
    </row>
    <row r="7" spans="1:2">
      <c r="A7" s="90" t="s">
        <v>439</v>
      </c>
      <c r="B7" s="90">
        <v>2107</v>
      </c>
    </row>
    <row r="8" spans="1:2">
      <c r="A8" s="90" t="s">
        <v>440</v>
      </c>
      <c r="B8" s="90">
        <v>2111</v>
      </c>
    </row>
    <row r="9" spans="1:2">
      <c r="A9" s="90" t="s">
        <v>447</v>
      </c>
      <c r="B9" s="90">
        <v>2121</v>
      </c>
    </row>
    <row r="10" spans="1:2">
      <c r="A10" s="90" t="s">
        <v>448</v>
      </c>
      <c r="B10" s="90">
        <v>2122</v>
      </c>
    </row>
    <row r="11" spans="1:2">
      <c r="A11" s="90" t="s">
        <v>449</v>
      </c>
      <c r="B11" s="90">
        <v>2123</v>
      </c>
    </row>
    <row r="12" spans="1:2">
      <c r="A12" s="90" t="s">
        <v>450</v>
      </c>
      <c r="B12" s="90">
        <v>2125</v>
      </c>
    </row>
    <row r="13" spans="1:2">
      <c r="A13" s="90" t="s">
        <v>451</v>
      </c>
      <c r="B13" s="90">
        <v>2132</v>
      </c>
    </row>
    <row r="14" spans="1:2">
      <c r="A14" s="90" t="s">
        <v>452</v>
      </c>
      <c r="B14" s="90">
        <v>2201</v>
      </c>
    </row>
    <row r="15" spans="1:2">
      <c r="A15" s="90" t="s">
        <v>453</v>
      </c>
      <c r="B15" s="90">
        <v>2202</v>
      </c>
    </row>
    <row r="16" spans="1:2">
      <c r="A16" s="90" t="s">
        <v>454</v>
      </c>
      <c r="B16" s="90">
        <v>2203</v>
      </c>
    </row>
    <row r="17" spans="1:2">
      <c r="A17" s="90" t="s">
        <v>455</v>
      </c>
      <c r="B17" s="90">
        <v>2204</v>
      </c>
    </row>
    <row r="18" spans="1:2">
      <c r="A18" s="90" t="s">
        <v>456</v>
      </c>
      <c r="B18" s="90">
        <v>2206</v>
      </c>
    </row>
    <row r="19" spans="1:2">
      <c r="A19" s="90" t="s">
        <v>457</v>
      </c>
      <c r="B19" s="90">
        <v>2207</v>
      </c>
    </row>
    <row r="20" spans="1:2">
      <c r="A20" s="90" t="s">
        <v>441</v>
      </c>
      <c r="B20" s="90">
        <v>2210</v>
      </c>
    </row>
    <row r="21" spans="1:2">
      <c r="A21" s="90" t="s">
        <v>458</v>
      </c>
      <c r="B21" s="90">
        <v>2221</v>
      </c>
    </row>
    <row r="22" spans="1:2">
      <c r="A22" s="90" t="s">
        <v>459</v>
      </c>
      <c r="B22" s="90">
        <v>2222</v>
      </c>
    </row>
    <row r="23" spans="1:2">
      <c r="A23" s="90" t="s">
        <v>460</v>
      </c>
      <c r="B23" s="90">
        <v>2223</v>
      </c>
    </row>
    <row r="24" spans="1:2">
      <c r="A24" s="90" t="s">
        <v>461</v>
      </c>
      <c r="B24" s="90">
        <v>2225</v>
      </c>
    </row>
    <row r="25" spans="1:2">
      <c r="A25" s="90" t="s">
        <v>462</v>
      </c>
      <c r="B25" s="90">
        <v>2232</v>
      </c>
    </row>
    <row r="26" spans="1:2">
      <c r="A26" s="90" t="s">
        <v>463</v>
      </c>
      <c r="B26" s="90">
        <v>7101</v>
      </c>
    </row>
    <row r="27" spans="1:2">
      <c r="A27" s="90" t="s">
        <v>464</v>
      </c>
      <c r="B27" s="90">
        <v>7102</v>
      </c>
    </row>
    <row r="28" spans="1:2">
      <c r="A28" s="90" t="s">
        <v>465</v>
      </c>
      <c r="B28" s="90">
        <v>7103</v>
      </c>
    </row>
    <row r="29" spans="1:2">
      <c r="A29" s="90" t="s">
        <v>466</v>
      </c>
      <c r="B29" s="90">
        <v>7104</v>
      </c>
    </row>
    <row r="30" spans="1:2">
      <c r="A30" s="90" t="s">
        <v>467</v>
      </c>
      <c r="B30" s="90">
        <v>7106</v>
      </c>
    </row>
    <row r="31" spans="1:2">
      <c r="A31" s="90" t="s">
        <v>468</v>
      </c>
      <c r="B31" s="90">
        <v>7107</v>
      </c>
    </row>
    <row r="32" spans="1:2">
      <c r="A32" s="90" t="s">
        <v>469</v>
      </c>
      <c r="B32" s="90">
        <v>7111</v>
      </c>
    </row>
    <row r="33" spans="1:2">
      <c r="A33" s="90" t="s">
        <v>470</v>
      </c>
      <c r="B33" s="90">
        <v>7121</v>
      </c>
    </row>
    <row r="34" spans="1:2">
      <c r="A34" s="90" t="s">
        <v>471</v>
      </c>
      <c r="B34" s="90">
        <v>7122</v>
      </c>
    </row>
    <row r="35" spans="1:2">
      <c r="A35" s="90" t="s">
        <v>472</v>
      </c>
      <c r="B35" s="90">
        <v>7123</v>
      </c>
    </row>
    <row r="36" spans="1:2">
      <c r="A36" s="90" t="s">
        <v>473</v>
      </c>
      <c r="B36" s="90">
        <v>7125</v>
      </c>
    </row>
    <row r="37" spans="1:2">
      <c r="A37" s="90" t="s">
        <v>474</v>
      </c>
      <c r="B37" s="90">
        <v>7126</v>
      </c>
    </row>
    <row r="38" spans="1:2">
      <c r="A38" s="90" t="s">
        <v>475</v>
      </c>
      <c r="B38" s="90">
        <v>7128</v>
      </c>
    </row>
    <row r="39" spans="1:2">
      <c r="A39" s="90" t="s">
        <v>476</v>
      </c>
      <c r="B39" s="90">
        <v>7132</v>
      </c>
    </row>
    <row r="40" spans="1:2">
      <c r="A40" s="90" t="s">
        <v>477</v>
      </c>
      <c r="B40" s="90">
        <v>7201</v>
      </c>
    </row>
    <row r="41" spans="1:2">
      <c r="A41" s="90" t="s">
        <v>478</v>
      </c>
      <c r="B41" s="90">
        <v>7202</v>
      </c>
    </row>
    <row r="42" spans="1:2">
      <c r="A42" s="90" t="s">
        <v>479</v>
      </c>
      <c r="B42" s="90">
        <v>7204</v>
      </c>
    </row>
    <row r="43" spans="1:2">
      <c r="A43" s="90" t="s">
        <v>480</v>
      </c>
      <c r="B43" s="90">
        <v>7206</v>
      </c>
    </row>
    <row r="44" spans="1:2">
      <c r="A44" s="90" t="s">
        <v>481</v>
      </c>
      <c r="B44" s="90">
        <v>7210</v>
      </c>
    </row>
    <row r="45" spans="1:2">
      <c r="A45" s="90" t="s">
        <v>482</v>
      </c>
      <c r="B45" s="90">
        <v>7221</v>
      </c>
    </row>
    <row r="46" spans="1:2">
      <c r="A46" s="90" t="s">
        <v>483</v>
      </c>
      <c r="B46" s="90">
        <v>7222</v>
      </c>
    </row>
    <row r="47" spans="1:2">
      <c r="A47" s="90" t="s">
        <v>484</v>
      </c>
      <c r="B47" s="90">
        <v>7223</v>
      </c>
    </row>
    <row r="48" spans="1:2">
      <c r="A48" s="90" t="s">
        <v>485</v>
      </c>
      <c r="B48" s="90">
        <v>7225</v>
      </c>
    </row>
    <row r="49" spans="1:2">
      <c r="A49" s="90" t="s">
        <v>486</v>
      </c>
      <c r="B49" s="90">
        <v>7226</v>
      </c>
    </row>
    <row r="50" spans="1:2">
      <c r="A50" s="90" t="s">
        <v>487</v>
      </c>
      <c r="B50" s="90">
        <v>7228</v>
      </c>
    </row>
    <row r="51" spans="1:2">
      <c r="A51" s="90" t="s">
        <v>488</v>
      </c>
      <c r="B51" s="90">
        <v>7232</v>
      </c>
    </row>
    <row r="52" spans="1:2">
      <c r="A52" s="90" t="s">
        <v>489</v>
      </c>
      <c r="B52" s="90">
        <v>8101</v>
      </c>
    </row>
    <row r="53" spans="1:2">
      <c r="A53" s="90" t="s">
        <v>490</v>
      </c>
      <c r="B53" s="90">
        <v>8102</v>
      </c>
    </row>
    <row r="54" spans="1:2">
      <c r="A54" s="90" t="s">
        <v>491</v>
      </c>
      <c r="B54" s="90">
        <v>8104</v>
      </c>
    </row>
    <row r="55" spans="1:2">
      <c r="A55" s="90" t="s">
        <v>492</v>
      </c>
      <c r="B55" s="90">
        <v>8106</v>
      </c>
    </row>
    <row r="56" spans="1:2">
      <c r="A56" s="90" t="s">
        <v>493</v>
      </c>
      <c r="B56" s="90">
        <v>8107</v>
      </c>
    </row>
    <row r="57" spans="1:2">
      <c r="A57" s="90" t="s">
        <v>494</v>
      </c>
      <c r="B57" s="90">
        <v>8111</v>
      </c>
    </row>
    <row r="58" spans="1:2">
      <c r="A58" s="90" t="s">
        <v>495</v>
      </c>
      <c r="B58" s="90">
        <v>8121</v>
      </c>
    </row>
    <row r="59" spans="1:2">
      <c r="A59" s="90" t="s">
        <v>496</v>
      </c>
      <c r="B59" s="90">
        <v>8122</v>
      </c>
    </row>
    <row r="60" spans="1:2">
      <c r="A60" s="90" t="s">
        <v>497</v>
      </c>
      <c r="B60" s="90">
        <v>8123</v>
      </c>
    </row>
    <row r="61" spans="1:2">
      <c r="A61" s="90" t="s">
        <v>498</v>
      </c>
      <c r="B61" s="90">
        <v>8125</v>
      </c>
    </row>
    <row r="62" spans="1:2">
      <c r="A62" s="90" t="s">
        <v>499</v>
      </c>
      <c r="B62" s="90">
        <v>8201</v>
      </c>
    </row>
    <row r="63" spans="1:2">
      <c r="A63" s="90" t="s">
        <v>500</v>
      </c>
      <c r="B63" s="90">
        <v>8202</v>
      </c>
    </row>
    <row r="64" spans="1:2">
      <c r="A64" s="90" t="s">
        <v>501</v>
      </c>
      <c r="B64" s="90">
        <v>8204</v>
      </c>
    </row>
    <row r="65" spans="1:2">
      <c r="A65" s="90" t="s">
        <v>502</v>
      </c>
      <c r="B65" s="90">
        <v>8206</v>
      </c>
    </row>
    <row r="66" spans="1:2">
      <c r="A66" s="90" t="s">
        <v>503</v>
      </c>
      <c r="B66" s="90">
        <v>8210</v>
      </c>
    </row>
    <row r="67" spans="1:2">
      <c r="A67" s="90" t="s">
        <v>504</v>
      </c>
      <c r="B67" s="90">
        <v>8221</v>
      </c>
    </row>
    <row r="68" spans="1:2">
      <c r="A68" s="90" t="s">
        <v>505</v>
      </c>
      <c r="B68" s="90">
        <v>8223</v>
      </c>
    </row>
    <row r="69" spans="1:2">
      <c r="A69" s="90" t="s">
        <v>506</v>
      </c>
      <c r="B69" s="90">
        <v>8225</v>
      </c>
    </row>
    <row r="70" spans="1:2">
      <c r="A70" s="90" t="s">
        <v>507</v>
      </c>
      <c r="B70" s="90">
        <v>9101</v>
      </c>
    </row>
    <row r="71" spans="1:2">
      <c r="A71" s="90" t="s">
        <v>508</v>
      </c>
      <c r="B71" s="90">
        <v>9102</v>
      </c>
    </row>
    <row r="72" spans="1:2">
      <c r="A72" s="90" t="s">
        <v>509</v>
      </c>
      <c r="B72" s="90">
        <v>9103</v>
      </c>
    </row>
    <row r="73" spans="1:2">
      <c r="A73" s="90" t="s">
        <v>510</v>
      </c>
      <c r="B73" s="90">
        <v>9104</v>
      </c>
    </row>
    <row r="74" spans="1:2">
      <c r="A74" s="90" t="s">
        <v>511</v>
      </c>
      <c r="B74" s="90">
        <v>9106</v>
      </c>
    </row>
    <row r="75" spans="1:2">
      <c r="A75" s="90" t="s">
        <v>512</v>
      </c>
      <c r="B75" s="90">
        <v>9107</v>
      </c>
    </row>
    <row r="76" spans="1:2">
      <c r="A76" s="90" t="s">
        <v>513</v>
      </c>
      <c r="B76" s="90">
        <v>9111</v>
      </c>
    </row>
    <row r="77" spans="1:2">
      <c r="A77" s="90" t="s">
        <v>514</v>
      </c>
      <c r="B77" s="90">
        <v>9121</v>
      </c>
    </row>
    <row r="78" spans="1:2">
      <c r="A78" s="90" t="s">
        <v>515</v>
      </c>
      <c r="B78" s="90">
        <v>9122</v>
      </c>
    </row>
    <row r="79" spans="1:2">
      <c r="A79" s="90" t="s">
        <v>516</v>
      </c>
      <c r="B79" s="90">
        <v>9123</v>
      </c>
    </row>
    <row r="80" spans="1:2">
      <c r="A80" s="90" t="s">
        <v>517</v>
      </c>
      <c r="B80" s="90">
        <v>9125</v>
      </c>
    </row>
    <row r="81" spans="1:2">
      <c r="A81" s="90" t="s">
        <v>518</v>
      </c>
      <c r="B81" s="90">
        <v>9201</v>
      </c>
    </row>
    <row r="82" spans="1:2">
      <c r="A82" s="90" t="s">
        <v>519</v>
      </c>
      <c r="B82" s="90">
        <v>9202</v>
      </c>
    </row>
    <row r="83" spans="1:2">
      <c r="A83" s="90" t="s">
        <v>520</v>
      </c>
      <c r="B83" s="90">
        <v>9204</v>
      </c>
    </row>
    <row r="84" spans="1:2">
      <c r="A84" s="90" t="s">
        <v>521</v>
      </c>
      <c r="B84" s="90">
        <v>9206</v>
      </c>
    </row>
    <row r="85" spans="1:2">
      <c r="A85" s="90" t="s">
        <v>522</v>
      </c>
      <c r="B85" s="90">
        <v>9210</v>
      </c>
    </row>
    <row r="86" spans="1:2">
      <c r="A86" s="90" t="s">
        <v>523</v>
      </c>
      <c r="B86" s="90">
        <v>9221</v>
      </c>
    </row>
    <row r="87" spans="1:2">
      <c r="A87" s="90" t="s">
        <v>524</v>
      </c>
      <c r="B87" s="90">
        <v>9223</v>
      </c>
    </row>
    <row r="88" spans="1:2">
      <c r="A88" s="90" t="s">
        <v>525</v>
      </c>
      <c r="B88" s="90">
        <v>9225</v>
      </c>
    </row>
    <row r="89" spans="1:2">
      <c r="A89" s="90" t="s">
        <v>526</v>
      </c>
      <c r="B89" s="90">
        <v>10101</v>
      </c>
    </row>
    <row r="90" spans="1:2">
      <c r="A90" s="90" t="s">
        <v>527</v>
      </c>
      <c r="B90" s="90">
        <v>10102</v>
      </c>
    </row>
    <row r="91" spans="1:2">
      <c r="A91" s="90" t="s">
        <v>528</v>
      </c>
      <c r="B91" s="90">
        <v>10103</v>
      </c>
    </row>
    <row r="92" spans="1:2">
      <c r="A92" s="90" t="s">
        <v>529</v>
      </c>
      <c r="B92" s="90">
        <v>10104</v>
      </c>
    </row>
    <row r="93" spans="1:2">
      <c r="A93" s="90" t="s">
        <v>530</v>
      </c>
      <c r="B93" s="90">
        <v>10106</v>
      </c>
    </row>
    <row r="94" spans="1:2">
      <c r="A94" s="90" t="s">
        <v>531</v>
      </c>
      <c r="B94" s="90">
        <v>10107</v>
      </c>
    </row>
    <row r="95" spans="1:2">
      <c r="A95" s="90" t="s">
        <v>532</v>
      </c>
      <c r="B95" s="90">
        <v>10111</v>
      </c>
    </row>
    <row r="96" spans="1:2">
      <c r="A96" s="90" t="s">
        <v>533</v>
      </c>
      <c r="B96" s="90">
        <v>10121</v>
      </c>
    </row>
    <row r="97" spans="1:2">
      <c r="A97" s="90" t="s">
        <v>534</v>
      </c>
      <c r="B97" s="90">
        <v>10122</v>
      </c>
    </row>
    <row r="98" spans="1:2">
      <c r="A98" s="90" t="s">
        <v>535</v>
      </c>
      <c r="B98" s="90">
        <v>10123</v>
      </c>
    </row>
    <row r="99" spans="1:2">
      <c r="A99" s="90" t="s">
        <v>536</v>
      </c>
      <c r="B99" s="90">
        <v>10125</v>
      </c>
    </row>
    <row r="100" spans="1:2">
      <c r="A100" s="90" t="s">
        <v>537</v>
      </c>
      <c r="B100" s="90">
        <v>10201</v>
      </c>
    </row>
    <row r="101" spans="1:2">
      <c r="A101" s="90" t="s">
        <v>538</v>
      </c>
      <c r="B101" s="90">
        <v>10202</v>
      </c>
    </row>
    <row r="102" spans="1:2">
      <c r="A102" s="90" t="s">
        <v>539</v>
      </c>
      <c r="B102" s="90">
        <v>10204</v>
      </c>
    </row>
    <row r="103" spans="1:2">
      <c r="A103" s="90" t="s">
        <v>540</v>
      </c>
      <c r="B103" s="90">
        <v>10206</v>
      </c>
    </row>
    <row r="104" spans="1:2">
      <c r="A104" s="90" t="s">
        <v>541</v>
      </c>
      <c r="B104" s="90">
        <v>10207</v>
      </c>
    </row>
    <row r="105" spans="1:2">
      <c r="A105" s="90" t="s">
        <v>542</v>
      </c>
      <c r="B105" s="90">
        <v>10210</v>
      </c>
    </row>
    <row r="106" spans="1:2">
      <c r="A106" s="90" t="s">
        <v>543</v>
      </c>
      <c r="B106" s="90">
        <v>10221</v>
      </c>
    </row>
    <row r="107" spans="1:2">
      <c r="A107" s="90" t="s">
        <v>544</v>
      </c>
      <c r="B107" s="90">
        <v>10223</v>
      </c>
    </row>
    <row r="108" spans="1:2">
      <c r="A108" s="90" t="s">
        <v>545</v>
      </c>
      <c r="B108" s="90">
        <v>10225</v>
      </c>
    </row>
  </sheetData>
  <sheetProtection algorithmName="SHA-512" hashValue="kfo5FE1IVnrB3Lg5cCp6ELX7XYSGLbv7VpHAjGgdU6NHcyhninFq3kinqFXN49sW8jiI0WhCvrqJe9TC3K1Z/A==" saltValue="jdvemybQXJAb54bPP7t3wA==" spinCount="100000" sheet="1" objects="1" scenarios="1"/>
  <sortState xmlns:xlrd2="http://schemas.microsoft.com/office/spreadsheetml/2017/richdata2" ref="A2:B108">
    <sortCondition ref="B2:B108"/>
  </sortState>
  <phoneticPr fontId="1"/>
  <conditionalFormatting sqref="A1:A1048576">
    <cfRule type="containsText" dxfId="12" priority="1" operator="containsText" text="女">
      <formula>NOT(ISERROR(SEARCH("女",A1)))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B11"/>
  <sheetViews>
    <sheetView workbookViewId="0">
      <pane ySplit="1" topLeftCell="A2" activePane="bottomLeft" state="frozen"/>
      <selection pane="bottomLeft"/>
    </sheetView>
  </sheetViews>
  <sheetFormatPr defaultColWidth="0" defaultRowHeight="12" zeroHeight="1"/>
  <cols>
    <col min="1" max="1" width="19.6640625" style="90" customWidth="1"/>
    <col min="2" max="2" width="12.6640625" style="90" customWidth="1"/>
    <col min="3" max="16384" width="9" style="90" hidden="1"/>
  </cols>
  <sheetData>
    <row r="1" spans="1:2">
      <c r="A1" s="90" t="s">
        <v>406</v>
      </c>
      <c r="B1" s="90" t="s">
        <v>546</v>
      </c>
    </row>
    <row r="2" spans="1:2">
      <c r="A2" s="90" t="s">
        <v>368</v>
      </c>
      <c r="B2" s="90">
        <v>2116</v>
      </c>
    </row>
    <row r="3" spans="1:2">
      <c r="A3" s="90" t="s">
        <v>373</v>
      </c>
      <c r="B3" s="90">
        <v>2216</v>
      </c>
    </row>
    <row r="4" spans="1:2">
      <c r="A4" s="90" t="s">
        <v>369</v>
      </c>
      <c r="B4" s="90">
        <v>7116</v>
      </c>
    </row>
    <row r="5" spans="1:2">
      <c r="A5" s="90" t="s">
        <v>374</v>
      </c>
      <c r="B5" s="90">
        <v>7216</v>
      </c>
    </row>
    <row r="6" spans="1:2">
      <c r="A6" s="90" t="s">
        <v>370</v>
      </c>
      <c r="B6" s="90">
        <v>8116</v>
      </c>
    </row>
    <row r="7" spans="1:2">
      <c r="A7" s="90" t="s">
        <v>375</v>
      </c>
      <c r="B7" s="90">
        <v>8216</v>
      </c>
    </row>
    <row r="8" spans="1:2">
      <c r="A8" s="90" t="s">
        <v>371</v>
      </c>
      <c r="B8" s="90">
        <v>9116</v>
      </c>
    </row>
    <row r="9" spans="1:2">
      <c r="A9" s="90" t="s">
        <v>376</v>
      </c>
      <c r="B9" s="90">
        <v>9216</v>
      </c>
    </row>
    <row r="10" spans="1:2">
      <c r="A10" s="90" t="s">
        <v>372</v>
      </c>
      <c r="B10" s="90">
        <v>10116</v>
      </c>
    </row>
    <row r="11" spans="1:2">
      <c r="A11" s="90" t="s">
        <v>377</v>
      </c>
      <c r="B11" s="90">
        <v>10216</v>
      </c>
    </row>
  </sheetData>
  <sheetProtection algorithmName="SHA-512" hashValue="L7AGXDKanE7ibBjkc51ZG7EEvq5cOoV3wvDCa8dl79dH7SoCn8sYRS4yb6S4TTVLhfQoggF9YdgZRRuDNTLaGA==" saltValue="ZJLA2Xia8c+cOjVeRBDsCw==" spinCount="100000" sheet="1" objects="1" scenarios="1"/>
  <sortState xmlns:xlrd2="http://schemas.microsoft.com/office/spreadsheetml/2017/richdata2" ref="A2:B11">
    <sortCondition ref="B4:B11"/>
  </sortState>
  <phoneticPr fontId="1"/>
  <conditionalFormatting sqref="A1:A1048576">
    <cfRule type="containsText" dxfId="11" priority="1" operator="containsText" text="女">
      <formula>NOT(ISERROR(SEARCH("女",A1)))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H34"/>
  <sheetViews>
    <sheetView showGridLines="0" zoomScaleNormal="100" workbookViewId="0">
      <pane ySplit="2" topLeftCell="A3" activePane="bottomLeft" state="frozen"/>
      <selection activeCell="A2" sqref="A2"/>
      <selection pane="bottomLeft" activeCell="A2" sqref="A2"/>
    </sheetView>
  </sheetViews>
  <sheetFormatPr defaultColWidth="0" defaultRowHeight="13.2" zeroHeight="1"/>
  <cols>
    <col min="1" max="1" width="8" style="78" customWidth="1"/>
    <col min="2" max="2" width="15.6640625" style="1" customWidth="1"/>
    <col min="3" max="3" width="2.21875" style="1" customWidth="1"/>
    <col min="4" max="8" width="0" style="1" hidden="1" customWidth="1"/>
    <col min="9" max="16384" width="15.6640625" style="1" hidden="1"/>
  </cols>
  <sheetData>
    <row r="1" spans="1:2" ht="13.8" hidden="1" thickBot="1">
      <c r="A1" s="88"/>
      <c r="B1" s="89" t="s">
        <v>427</v>
      </c>
    </row>
    <row r="2" spans="1:2" ht="13.8" thickBot="1">
      <c r="A2" s="100" t="s">
        <v>437</v>
      </c>
      <c r="B2" s="101" t="s">
        <v>433</v>
      </c>
    </row>
    <row r="3" spans="1:2">
      <c r="A3" s="83" t="s">
        <v>436</v>
      </c>
      <c r="B3" s="87" t="s">
        <v>369</v>
      </c>
    </row>
    <row r="4" spans="1:2" ht="13.8" thickBot="1">
      <c r="A4" s="84"/>
      <c r="B4" s="81" t="s">
        <v>374</v>
      </c>
    </row>
    <row r="5" spans="1:2">
      <c r="A5" s="85" t="s">
        <v>435</v>
      </c>
      <c r="B5" s="82" t="s">
        <v>489</v>
      </c>
    </row>
    <row r="6" spans="1:2">
      <c r="A6" s="86"/>
      <c r="B6" s="80" t="s">
        <v>492</v>
      </c>
    </row>
    <row r="7" spans="1:2">
      <c r="A7" s="86"/>
      <c r="B7" s="80" t="s">
        <v>497</v>
      </c>
    </row>
    <row r="8" spans="1:2">
      <c r="A8" s="86"/>
      <c r="B8" s="80" t="s">
        <v>507</v>
      </c>
    </row>
    <row r="9" spans="1:2">
      <c r="A9" s="86"/>
      <c r="B9" s="80" t="s">
        <v>526</v>
      </c>
    </row>
    <row r="10" spans="1:2">
      <c r="A10" s="86"/>
      <c r="B10" s="80" t="s">
        <v>464</v>
      </c>
    </row>
    <row r="11" spans="1:2">
      <c r="A11" s="86"/>
      <c r="B11" s="80" t="s">
        <v>465</v>
      </c>
    </row>
    <row r="12" spans="1:2">
      <c r="A12" s="86"/>
      <c r="B12" s="80" t="s">
        <v>466</v>
      </c>
    </row>
    <row r="13" spans="1:2">
      <c r="A13" s="86"/>
      <c r="B13" s="80" t="s">
        <v>467</v>
      </c>
    </row>
    <row r="14" spans="1:2">
      <c r="A14" s="86"/>
      <c r="B14" s="80" t="s">
        <v>468</v>
      </c>
    </row>
    <row r="15" spans="1:2">
      <c r="A15" s="86"/>
      <c r="B15" s="80" t="s">
        <v>469</v>
      </c>
    </row>
    <row r="16" spans="1:2">
      <c r="A16" s="86"/>
      <c r="B16" s="80" t="s">
        <v>470</v>
      </c>
    </row>
    <row r="17" spans="1:2">
      <c r="A17" s="86"/>
      <c r="B17" s="80" t="s">
        <v>471</v>
      </c>
    </row>
    <row r="18" spans="1:2">
      <c r="A18" s="86"/>
      <c r="B18" s="80" t="s">
        <v>472</v>
      </c>
    </row>
    <row r="19" spans="1:2">
      <c r="A19" s="86"/>
      <c r="B19" s="80" t="s">
        <v>473</v>
      </c>
    </row>
    <row r="20" spans="1:2">
      <c r="A20" s="86"/>
      <c r="B20" s="80" t="s">
        <v>476</v>
      </c>
    </row>
    <row r="21" spans="1:2">
      <c r="A21" s="86"/>
      <c r="B21" s="80" t="s">
        <v>499</v>
      </c>
    </row>
    <row r="22" spans="1:2">
      <c r="A22" s="86"/>
      <c r="B22" s="80" t="s">
        <v>501</v>
      </c>
    </row>
    <row r="23" spans="1:2">
      <c r="A23" s="86"/>
      <c r="B23" s="80" t="s">
        <v>505</v>
      </c>
    </row>
    <row r="24" spans="1:2">
      <c r="A24" s="86"/>
      <c r="B24" s="80" t="s">
        <v>518</v>
      </c>
    </row>
    <row r="25" spans="1:2">
      <c r="A25" s="86"/>
      <c r="B25" s="80" t="s">
        <v>537</v>
      </c>
    </row>
    <row r="26" spans="1:2">
      <c r="A26" s="86"/>
      <c r="B26" s="80" t="s">
        <v>478</v>
      </c>
    </row>
    <row r="27" spans="1:2">
      <c r="A27" s="86"/>
      <c r="B27" s="80" t="s">
        <v>479</v>
      </c>
    </row>
    <row r="28" spans="1:2">
      <c r="A28" s="86"/>
      <c r="B28" s="80" t="s">
        <v>480</v>
      </c>
    </row>
    <row r="29" spans="1:2">
      <c r="A29" s="86"/>
      <c r="B29" s="80" t="s">
        <v>481</v>
      </c>
    </row>
    <row r="30" spans="1:2">
      <c r="A30" s="86"/>
      <c r="B30" s="80" t="s">
        <v>482</v>
      </c>
    </row>
    <row r="31" spans="1:2">
      <c r="A31" s="86"/>
      <c r="B31" s="80" t="s">
        <v>484</v>
      </c>
    </row>
    <row r="32" spans="1:2">
      <c r="A32" s="86"/>
      <c r="B32" s="80" t="s">
        <v>485</v>
      </c>
    </row>
    <row r="33" spans="1:2" ht="13.8" thickBot="1">
      <c r="A33" s="84"/>
      <c r="B33" s="81" t="s">
        <v>488</v>
      </c>
    </row>
    <row r="34" spans="1:2"/>
  </sheetData>
  <sheetProtection algorithmName="SHA-512" hashValue="q8gOcMyXIJoT3HVYqCEBYE3RmyY+s6zbS2KKJDZFeLa8te3R8uO55sCvSJM7hkpVlHals+jRZJNl2lR+kbUQAQ==" saltValue="g8sGiWdS4XF6lz8bLi+M/w==" spinCount="100000" sheet="1" objects="1" scenarios="1"/>
  <phoneticPr fontId="1"/>
  <conditionalFormatting sqref="A1:XFD1048576">
    <cfRule type="containsText" dxfId="10" priority="8" operator="containsText" text="女">
      <formula>NOT(ISERROR(SEARCH("女",A1)))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rgb="FFFFC000"/>
  </sheetPr>
  <dimension ref="A1:AD91"/>
  <sheetViews>
    <sheetView zoomScaleNormal="100" workbookViewId="0">
      <pane ySplit="1" topLeftCell="A2" activePane="bottomLeft" state="frozen"/>
      <selection activeCell="E31" sqref="E31"/>
      <selection pane="bottomLeft"/>
    </sheetView>
  </sheetViews>
  <sheetFormatPr defaultColWidth="0" defaultRowHeight="13.2" zeroHeight="1"/>
  <cols>
    <col min="1" max="1" width="3.44140625" style="2" bestFit="1" customWidth="1"/>
    <col min="2" max="2" width="8.33203125" style="2" customWidth="1"/>
    <col min="3" max="3" width="13" style="2" customWidth="1"/>
    <col min="4" max="4" width="2.33203125" style="2" customWidth="1"/>
    <col min="5" max="5" width="8.44140625" style="2" bestFit="1" customWidth="1"/>
    <col min="6" max="8" width="10.21875" style="2" customWidth="1"/>
    <col min="9" max="10" width="5.77734375" style="2" customWidth="1"/>
    <col min="11" max="12" width="1.88671875" style="1" customWidth="1"/>
    <col min="13" max="13" width="5.77734375" style="2" customWidth="1"/>
    <col min="14" max="14" width="12.77734375" style="2" bestFit="1" customWidth="1"/>
    <col min="15" max="15" width="7.21875" style="2" customWidth="1"/>
    <col min="16" max="16" width="7.21875" style="1" customWidth="1"/>
    <col min="17" max="18" width="1.88671875" style="1" customWidth="1"/>
    <col min="19" max="19" width="7.21875" style="2" customWidth="1"/>
    <col min="20" max="20" width="7.21875" style="1" customWidth="1"/>
    <col min="21" max="22" width="1.88671875" style="1" customWidth="1"/>
    <col min="23" max="24" width="7.21875" style="1" customWidth="1"/>
    <col min="25" max="26" width="1.88671875" style="1" customWidth="1"/>
    <col min="27" max="27" width="7.21875" style="2" customWidth="1"/>
    <col min="28" max="28" width="7.21875" style="1" customWidth="1"/>
    <col min="29" max="30" width="1.88671875" style="1" customWidth="1"/>
    <col min="31" max="16384" width="5.77734375" style="1" hidden="1"/>
  </cols>
  <sheetData>
    <row r="1" spans="1:30" s="2" customFormat="1">
      <c r="A1" s="2" t="s">
        <v>563</v>
      </c>
      <c r="B1" s="2" t="s">
        <v>564</v>
      </c>
      <c r="C1" s="2" t="s">
        <v>565</v>
      </c>
      <c r="D1" s="2" t="s">
        <v>566</v>
      </c>
      <c r="E1" s="2" t="s">
        <v>567</v>
      </c>
      <c r="F1" s="2" t="s">
        <v>568</v>
      </c>
      <c r="G1" s="2" t="s">
        <v>569</v>
      </c>
      <c r="H1" s="2" t="s">
        <v>0</v>
      </c>
      <c r="I1" s="2" t="s">
        <v>1</v>
      </c>
      <c r="J1" s="2" t="s">
        <v>2</v>
      </c>
      <c r="K1" s="2" t="s">
        <v>570</v>
      </c>
      <c r="L1" s="2" t="s">
        <v>571</v>
      </c>
      <c r="M1" s="2" t="s">
        <v>572</v>
      </c>
      <c r="N1" s="2" t="s">
        <v>573</v>
      </c>
      <c r="O1" s="2" t="s">
        <v>547</v>
      </c>
      <c r="P1" s="2" t="s">
        <v>548</v>
      </c>
      <c r="Q1" s="2" t="s">
        <v>549</v>
      </c>
      <c r="R1" s="2" t="s">
        <v>550</v>
      </c>
      <c r="S1" s="2" t="s">
        <v>551</v>
      </c>
      <c r="T1" s="2" t="s">
        <v>552</v>
      </c>
      <c r="U1" s="2" t="s">
        <v>553</v>
      </c>
      <c r="V1" s="2" t="s">
        <v>554</v>
      </c>
      <c r="W1" s="2" t="s">
        <v>555</v>
      </c>
      <c r="X1" s="2" t="s">
        <v>556</v>
      </c>
      <c r="Y1" s="2" t="s">
        <v>557</v>
      </c>
      <c r="Z1" s="2" t="s">
        <v>558</v>
      </c>
      <c r="AA1" s="2" t="s">
        <v>559</v>
      </c>
      <c r="AB1" s="2" t="s">
        <v>560</v>
      </c>
      <c r="AC1" s="2" t="s">
        <v>561</v>
      </c>
      <c r="AD1" s="2" t="s">
        <v>562</v>
      </c>
    </row>
    <row r="2" spans="1:30">
      <c r="A2" s="2">
        <v>1</v>
      </c>
      <c r="B2" s="2" t="str">
        <f>IF(入力①!$B$3="","",入力①!$B$3)</f>
        <v/>
      </c>
      <c r="C2" s="2" t="str">
        <f>IFERROR(VLOOKUP(B2,学校コード表!$A$2:$E$166,4,FALSE),"")</f>
        <v/>
      </c>
      <c r="D2" s="2" t="str">
        <f>G2&amp;CHAR(10)&amp;F2</f>
        <v xml:space="preserve">
</v>
      </c>
      <c r="E2" s="2" t="str">
        <f>IF(入力①!C7="","",入力①!C7)</f>
        <v/>
      </c>
      <c r="F2" s="2" t="str">
        <f>IF(入力①!D7="","",入力①!D7)</f>
        <v/>
      </c>
      <c r="G2" s="2" t="str">
        <f>IF(入力①!E7="","",入力①!E7)</f>
        <v/>
      </c>
      <c r="H2" s="2" t="str">
        <f>IF(入力①!D7="","",入力①!D7)</f>
        <v/>
      </c>
      <c r="I2" s="2" t="str">
        <f>IF(入力①!F7="","",IF(入力①!F7="男",1,2))</f>
        <v/>
      </c>
      <c r="J2" s="2" t="str">
        <f>IF(入力①!G7="","",入力①!G7)</f>
        <v/>
      </c>
      <c r="M2" s="2" t="str">
        <f>IF(入力①!$F$3="","",入力①!$F$3)</f>
        <v/>
      </c>
      <c r="N2" s="2" t="str">
        <f>IF(入力①!H7="","","'"&amp;入力①!H7)</f>
        <v/>
      </c>
      <c r="O2" s="2" t="str">
        <f>IF('入力②＋印刷'!G7="","",VLOOKUP('入力②＋印刷'!G7,個人種目一覧!$A$2:$B$108,2,FALSE))</f>
        <v/>
      </c>
      <c r="P2" s="3" t="str">
        <f>IF('入力②＋印刷'!H7="","",'入力②＋印刷'!H7)</f>
        <v/>
      </c>
      <c r="Q2" s="3"/>
      <c r="R2" s="3" t="str">
        <f>IF(P2="","",2)</f>
        <v/>
      </c>
      <c r="S2" s="2" t="str">
        <f>IF('入力②＋印刷'!I7="","",VLOOKUP('入力②＋印刷'!I7,個人種目一覧!$A$2:$B$108,2,FALSE))</f>
        <v/>
      </c>
      <c r="T2" s="3" t="str">
        <f>IF('入力②＋印刷'!J7="","",'入力②＋印刷'!J7)</f>
        <v/>
      </c>
      <c r="U2" s="3"/>
      <c r="V2" s="3" t="str">
        <f>IF(T2="","",2)</f>
        <v/>
      </c>
      <c r="W2" s="2" t="str">
        <f>IF('入力②＋印刷'!K7="","",VLOOKUP('入力②＋印刷'!K7,個人種目一覧!$A$2:$B$108,2,FALSE))</f>
        <v/>
      </c>
      <c r="X2" s="3" t="str">
        <f>IF('入力②＋印刷'!L7="","",'入力②＋印刷'!L7)</f>
        <v/>
      </c>
      <c r="Y2" s="3"/>
      <c r="Z2" s="3" t="str">
        <f>IF(X2="","",2)</f>
        <v/>
      </c>
      <c r="AA2" s="2" t="str">
        <f>IF('入力②＋印刷'!M7="","",VLOOKUP('入力②＋印刷'!M7,リレー種目一覧!$A$2:$B$11,2,FALSE))</f>
        <v/>
      </c>
      <c r="AB2" s="3" t="str">
        <f>IF('入力②＋印刷'!N7="","",'入力②＋印刷'!N7)</f>
        <v/>
      </c>
      <c r="AD2" s="3" t="str">
        <f>IF(AB2="","",2)</f>
        <v/>
      </c>
    </row>
    <row r="3" spans="1:30">
      <c r="A3" s="2">
        <v>2</v>
      </c>
      <c r="B3" s="2" t="str">
        <f>IF(入力①!$B$3="","",入力①!$B$3)</f>
        <v/>
      </c>
      <c r="C3" s="2" t="str">
        <f>IFERROR(VLOOKUP(B3,学校コード表!$A$2:$E$166,4,FALSE),"")</f>
        <v/>
      </c>
      <c r="D3" s="2" t="str">
        <f t="shared" ref="D3:D66" si="0">G3&amp;CHAR(10)&amp;F3</f>
        <v xml:space="preserve">
</v>
      </c>
      <c r="E3" s="2" t="str">
        <f>IF(入力①!C8="","",入力①!C8)</f>
        <v/>
      </c>
      <c r="F3" s="2" t="str">
        <f>IF(入力①!D8="","",入力①!D8)</f>
        <v/>
      </c>
      <c r="G3" s="2" t="str">
        <f>IF(入力①!E8="","",入力①!E8)</f>
        <v/>
      </c>
      <c r="H3" s="2" t="str">
        <f>IF(入力①!D8="","",入力①!D8)</f>
        <v/>
      </c>
      <c r="I3" s="2" t="str">
        <f>IF(入力①!F8="","",IF(入力①!F8="男",1,2))</f>
        <v/>
      </c>
      <c r="J3" s="2" t="str">
        <f>IF(入力①!G8="","",入力①!G8)</f>
        <v/>
      </c>
      <c r="M3" s="2" t="str">
        <f>IF(入力①!$F$3="","",入力①!$F$3)</f>
        <v/>
      </c>
      <c r="N3" s="2" t="str">
        <f>IF(入力①!H8="","","'"&amp;入力①!H8)</f>
        <v/>
      </c>
      <c r="O3" s="2" t="str">
        <f>IF('入力②＋印刷'!G8="","",VLOOKUP('入力②＋印刷'!G8,個人種目一覧!$A$2:$B$108,2,FALSE))</f>
        <v/>
      </c>
      <c r="P3" s="3" t="str">
        <f>IF('入力②＋印刷'!H8="","",'入力②＋印刷'!H8)</f>
        <v/>
      </c>
      <c r="Q3" s="3"/>
      <c r="R3" s="3" t="str">
        <f t="shared" ref="R3:R66" si="1">IF(P3="","",2)</f>
        <v/>
      </c>
      <c r="S3" s="2" t="str">
        <f>IF('入力②＋印刷'!I8="","",VLOOKUP('入力②＋印刷'!I8,個人種目一覧!$A$2:$B$108,2,FALSE))</f>
        <v/>
      </c>
      <c r="T3" s="3" t="str">
        <f>IF('入力②＋印刷'!J8="","",'入力②＋印刷'!J8)</f>
        <v/>
      </c>
      <c r="U3" s="3"/>
      <c r="V3" s="3" t="str">
        <f t="shared" ref="V3:V66" si="2">IF(T3="","",2)</f>
        <v/>
      </c>
      <c r="W3" s="2" t="str">
        <f>IF('入力②＋印刷'!K8="","",VLOOKUP('入力②＋印刷'!K8,個人種目一覧!$A$2:$B$108,2,FALSE))</f>
        <v/>
      </c>
      <c r="X3" s="3" t="str">
        <f>IF('入力②＋印刷'!L8="","",'入力②＋印刷'!L8)</f>
        <v/>
      </c>
      <c r="Y3" s="3"/>
      <c r="Z3" s="3" t="str">
        <f t="shared" ref="Z3:Z66" si="3">IF(X3="","",2)</f>
        <v/>
      </c>
      <c r="AA3" s="2" t="str">
        <f>IF('入力②＋印刷'!M8="","",VLOOKUP('入力②＋印刷'!M8,リレー種目一覧!$A$2:$B$11,2,FALSE))</f>
        <v/>
      </c>
      <c r="AB3" s="3" t="str">
        <f>IF('入力②＋印刷'!N8="","",'入力②＋印刷'!N8)</f>
        <v/>
      </c>
      <c r="AD3" s="3" t="str">
        <f t="shared" ref="AD3:AD66" si="4">IF(AB3="","",2)</f>
        <v/>
      </c>
    </row>
    <row r="4" spans="1:30">
      <c r="A4" s="2">
        <v>3</v>
      </c>
      <c r="B4" s="2" t="str">
        <f>IF(入力①!$B$3="","",入力①!$B$3)</f>
        <v/>
      </c>
      <c r="C4" s="2" t="str">
        <f>IFERROR(VLOOKUP(B4,学校コード表!$A$2:$E$166,4,FALSE),"")</f>
        <v/>
      </c>
      <c r="D4" s="2" t="str">
        <f t="shared" si="0"/>
        <v xml:space="preserve">
</v>
      </c>
      <c r="E4" s="2" t="str">
        <f>IF(入力①!C9="","",入力①!C9)</f>
        <v/>
      </c>
      <c r="F4" s="2" t="str">
        <f>IF(入力①!D9="","",入力①!D9)</f>
        <v/>
      </c>
      <c r="G4" s="2" t="str">
        <f>IF(入力①!E9="","",入力①!E9)</f>
        <v/>
      </c>
      <c r="H4" s="2" t="str">
        <f>IF(入力①!D9="","",入力①!D9)</f>
        <v/>
      </c>
      <c r="I4" s="2" t="str">
        <f>IF(入力①!F9="","",IF(入力①!F9="男",1,2))</f>
        <v/>
      </c>
      <c r="J4" s="2" t="str">
        <f>IF(入力①!G9="","",入力①!G9)</f>
        <v/>
      </c>
      <c r="M4" s="2" t="str">
        <f>IF(入力①!$F$3="","",入力①!$F$3)</f>
        <v/>
      </c>
      <c r="N4" s="2" t="str">
        <f>IF(入力①!H9="","","'"&amp;入力①!H9)</f>
        <v/>
      </c>
      <c r="O4" s="2" t="str">
        <f>IF('入力②＋印刷'!G9="","",VLOOKUP('入力②＋印刷'!G9,個人種目一覧!$A$2:$B$108,2,FALSE))</f>
        <v/>
      </c>
      <c r="P4" s="3" t="str">
        <f>IF('入力②＋印刷'!H9="","",'入力②＋印刷'!H9)</f>
        <v/>
      </c>
      <c r="Q4" s="3"/>
      <c r="R4" s="3" t="str">
        <f t="shared" si="1"/>
        <v/>
      </c>
      <c r="S4" s="2" t="str">
        <f>IF('入力②＋印刷'!I9="","",VLOOKUP('入力②＋印刷'!I9,個人種目一覧!$A$2:$B$108,2,FALSE))</f>
        <v/>
      </c>
      <c r="T4" s="3" t="str">
        <f>IF('入力②＋印刷'!J9="","",'入力②＋印刷'!J9)</f>
        <v/>
      </c>
      <c r="U4" s="3"/>
      <c r="V4" s="3" t="str">
        <f t="shared" si="2"/>
        <v/>
      </c>
      <c r="W4" s="2" t="str">
        <f>IF('入力②＋印刷'!K9="","",VLOOKUP('入力②＋印刷'!K9,個人種目一覧!$A$2:$B$108,2,FALSE))</f>
        <v/>
      </c>
      <c r="X4" s="3" t="str">
        <f>IF('入力②＋印刷'!L9="","",'入力②＋印刷'!L9)</f>
        <v/>
      </c>
      <c r="Y4" s="3"/>
      <c r="Z4" s="3" t="str">
        <f t="shared" si="3"/>
        <v/>
      </c>
      <c r="AA4" s="2" t="str">
        <f>IF('入力②＋印刷'!M9="","",VLOOKUP('入力②＋印刷'!M9,リレー種目一覧!$A$2:$B$11,2,FALSE))</f>
        <v/>
      </c>
      <c r="AB4" s="3" t="str">
        <f>IF('入力②＋印刷'!N9="","",'入力②＋印刷'!N9)</f>
        <v/>
      </c>
      <c r="AD4" s="3" t="str">
        <f t="shared" si="4"/>
        <v/>
      </c>
    </row>
    <row r="5" spans="1:30">
      <c r="A5" s="2">
        <v>4</v>
      </c>
      <c r="B5" s="2" t="str">
        <f>IF(入力①!$B$3="","",入力①!$B$3)</f>
        <v/>
      </c>
      <c r="C5" s="2" t="str">
        <f>IFERROR(VLOOKUP(B5,学校コード表!$A$2:$E$166,4,FALSE),"")</f>
        <v/>
      </c>
      <c r="D5" s="2" t="str">
        <f t="shared" si="0"/>
        <v xml:space="preserve">
</v>
      </c>
      <c r="E5" s="2" t="str">
        <f>IF(入力①!C10="","",入力①!C10)</f>
        <v/>
      </c>
      <c r="F5" s="2" t="str">
        <f>IF(入力①!D10="","",入力①!D10)</f>
        <v/>
      </c>
      <c r="G5" s="2" t="str">
        <f>IF(入力①!E10="","",入力①!E10)</f>
        <v/>
      </c>
      <c r="H5" s="2" t="str">
        <f>IF(入力①!D10="","",入力①!D10)</f>
        <v/>
      </c>
      <c r="I5" s="2" t="str">
        <f>IF(入力①!F10="","",IF(入力①!F10="男",1,2))</f>
        <v/>
      </c>
      <c r="J5" s="2" t="str">
        <f>IF(入力①!G10="","",入力①!G10)</f>
        <v/>
      </c>
      <c r="M5" s="2" t="str">
        <f>IF(入力①!$F$3="","",入力①!$F$3)</f>
        <v/>
      </c>
      <c r="N5" s="2" t="str">
        <f>IF(入力①!H10="","","'"&amp;入力①!H10)</f>
        <v/>
      </c>
      <c r="O5" s="2" t="str">
        <f>IF('入力②＋印刷'!G10="","",VLOOKUP('入力②＋印刷'!G10,個人種目一覧!$A$2:$B$108,2,FALSE))</f>
        <v/>
      </c>
      <c r="P5" s="3" t="str">
        <f>IF('入力②＋印刷'!H10="","",'入力②＋印刷'!H10)</f>
        <v/>
      </c>
      <c r="Q5" s="3"/>
      <c r="R5" s="3" t="str">
        <f t="shared" si="1"/>
        <v/>
      </c>
      <c r="S5" s="2" t="str">
        <f>IF('入力②＋印刷'!I10="","",VLOOKUP('入力②＋印刷'!I10,個人種目一覧!$A$2:$B$108,2,FALSE))</f>
        <v/>
      </c>
      <c r="T5" s="3" t="str">
        <f>IF('入力②＋印刷'!J10="","",'入力②＋印刷'!J10)</f>
        <v/>
      </c>
      <c r="U5" s="3"/>
      <c r="V5" s="3" t="str">
        <f t="shared" si="2"/>
        <v/>
      </c>
      <c r="W5" s="2" t="str">
        <f>IF('入力②＋印刷'!K10="","",VLOOKUP('入力②＋印刷'!K10,個人種目一覧!$A$2:$B$108,2,FALSE))</f>
        <v/>
      </c>
      <c r="X5" s="3" t="str">
        <f>IF('入力②＋印刷'!L10="","",'入力②＋印刷'!L10)</f>
        <v/>
      </c>
      <c r="Y5" s="3"/>
      <c r="Z5" s="3" t="str">
        <f t="shared" si="3"/>
        <v/>
      </c>
      <c r="AA5" s="2" t="str">
        <f>IF('入力②＋印刷'!M10="","",VLOOKUP('入力②＋印刷'!M10,リレー種目一覧!$A$2:$B$11,2,FALSE))</f>
        <v/>
      </c>
      <c r="AB5" s="3" t="str">
        <f>IF('入力②＋印刷'!N10="","",'入力②＋印刷'!N10)</f>
        <v/>
      </c>
      <c r="AD5" s="3" t="str">
        <f t="shared" si="4"/>
        <v/>
      </c>
    </row>
    <row r="6" spans="1:30">
      <c r="A6" s="2">
        <v>5</v>
      </c>
      <c r="B6" s="2" t="str">
        <f>IF(入力①!$B$3="","",入力①!$B$3)</f>
        <v/>
      </c>
      <c r="C6" s="2" t="str">
        <f>IFERROR(VLOOKUP(B6,学校コード表!$A$2:$E$166,4,FALSE),"")</f>
        <v/>
      </c>
      <c r="D6" s="2" t="str">
        <f t="shared" si="0"/>
        <v xml:space="preserve">
</v>
      </c>
      <c r="E6" s="2" t="str">
        <f>IF(入力①!C11="","",入力①!C11)</f>
        <v/>
      </c>
      <c r="F6" s="2" t="str">
        <f>IF(入力①!D11="","",入力①!D11)</f>
        <v/>
      </c>
      <c r="G6" s="2" t="str">
        <f>IF(入力①!E11="","",入力①!E11)</f>
        <v/>
      </c>
      <c r="H6" s="2" t="str">
        <f>IF(入力①!D11="","",入力①!D11)</f>
        <v/>
      </c>
      <c r="I6" s="2" t="str">
        <f>IF(入力①!F11="","",IF(入力①!F11="男",1,2))</f>
        <v/>
      </c>
      <c r="J6" s="2" t="str">
        <f>IF(入力①!G11="","",入力①!G11)</f>
        <v/>
      </c>
      <c r="M6" s="2" t="str">
        <f>IF(入力①!$F$3="","",入力①!$F$3)</f>
        <v/>
      </c>
      <c r="N6" s="2" t="str">
        <f>IF(入力①!H11="","","'"&amp;入力①!H11)</f>
        <v/>
      </c>
      <c r="O6" s="2" t="str">
        <f>IF('入力②＋印刷'!G11="","",VLOOKUP('入力②＋印刷'!G11,個人種目一覧!$A$2:$B$108,2,FALSE))</f>
        <v/>
      </c>
      <c r="P6" s="3" t="str">
        <f>IF('入力②＋印刷'!H11="","",'入力②＋印刷'!H11)</f>
        <v/>
      </c>
      <c r="Q6" s="3"/>
      <c r="R6" s="3" t="str">
        <f t="shared" si="1"/>
        <v/>
      </c>
      <c r="S6" s="2" t="str">
        <f>IF('入力②＋印刷'!I11="","",VLOOKUP('入力②＋印刷'!I11,個人種目一覧!$A$2:$B$108,2,FALSE))</f>
        <v/>
      </c>
      <c r="T6" s="3" t="str">
        <f>IF('入力②＋印刷'!J11="","",'入力②＋印刷'!J11)</f>
        <v/>
      </c>
      <c r="U6" s="3"/>
      <c r="V6" s="3" t="str">
        <f t="shared" si="2"/>
        <v/>
      </c>
      <c r="W6" s="2" t="str">
        <f>IF('入力②＋印刷'!K11="","",VLOOKUP('入力②＋印刷'!K11,個人種目一覧!$A$2:$B$108,2,FALSE))</f>
        <v/>
      </c>
      <c r="X6" s="3" t="str">
        <f>IF('入力②＋印刷'!L11="","",'入力②＋印刷'!L11)</f>
        <v/>
      </c>
      <c r="Y6" s="3"/>
      <c r="Z6" s="3" t="str">
        <f t="shared" si="3"/>
        <v/>
      </c>
      <c r="AA6" s="2" t="str">
        <f>IF('入力②＋印刷'!M11="","",VLOOKUP('入力②＋印刷'!M11,リレー種目一覧!$A$2:$B$11,2,FALSE))</f>
        <v/>
      </c>
      <c r="AB6" s="3" t="str">
        <f>IF('入力②＋印刷'!N11="","",'入力②＋印刷'!N11)</f>
        <v/>
      </c>
      <c r="AD6" s="3" t="str">
        <f t="shared" si="4"/>
        <v/>
      </c>
    </row>
    <row r="7" spans="1:30">
      <c r="A7" s="2">
        <v>6</v>
      </c>
      <c r="B7" s="2" t="str">
        <f>IF(入力①!$B$3="","",入力①!$B$3)</f>
        <v/>
      </c>
      <c r="C7" s="2" t="str">
        <f>IFERROR(VLOOKUP(B7,学校コード表!$A$2:$E$166,4,FALSE),"")</f>
        <v/>
      </c>
      <c r="D7" s="2" t="str">
        <f t="shared" si="0"/>
        <v xml:space="preserve">
</v>
      </c>
      <c r="E7" s="2" t="str">
        <f>IF(入力①!C12="","",入力①!C12)</f>
        <v/>
      </c>
      <c r="F7" s="2" t="str">
        <f>IF(入力①!D12="","",入力①!D12)</f>
        <v/>
      </c>
      <c r="G7" s="2" t="str">
        <f>IF(入力①!E12="","",入力①!E12)</f>
        <v/>
      </c>
      <c r="H7" s="2" t="str">
        <f>IF(入力①!D12="","",入力①!D12)</f>
        <v/>
      </c>
      <c r="I7" s="2" t="str">
        <f>IF(入力①!F12="","",IF(入力①!F12="男",1,2))</f>
        <v/>
      </c>
      <c r="J7" s="2" t="str">
        <f>IF(入力①!G12="","",入力①!G12)</f>
        <v/>
      </c>
      <c r="M7" s="2" t="str">
        <f>IF(入力①!$F$3="","",入力①!$F$3)</f>
        <v/>
      </c>
      <c r="N7" s="2" t="str">
        <f>IF(入力①!H12="","","'"&amp;入力①!H12)</f>
        <v/>
      </c>
      <c r="O7" s="2" t="str">
        <f>IF('入力②＋印刷'!G12="","",VLOOKUP('入力②＋印刷'!G12,個人種目一覧!$A$2:$B$108,2,FALSE))</f>
        <v/>
      </c>
      <c r="P7" s="3" t="str">
        <f>IF('入力②＋印刷'!H12="","",'入力②＋印刷'!H12)</f>
        <v/>
      </c>
      <c r="Q7" s="3"/>
      <c r="R7" s="3" t="str">
        <f t="shared" si="1"/>
        <v/>
      </c>
      <c r="S7" s="2" t="str">
        <f>IF('入力②＋印刷'!I12="","",VLOOKUP('入力②＋印刷'!I12,個人種目一覧!$A$2:$B$108,2,FALSE))</f>
        <v/>
      </c>
      <c r="T7" s="3" t="str">
        <f>IF('入力②＋印刷'!J12="","",'入力②＋印刷'!J12)</f>
        <v/>
      </c>
      <c r="U7" s="3"/>
      <c r="V7" s="3" t="str">
        <f t="shared" si="2"/>
        <v/>
      </c>
      <c r="W7" s="2" t="str">
        <f>IF('入力②＋印刷'!K12="","",VLOOKUP('入力②＋印刷'!K12,個人種目一覧!$A$2:$B$108,2,FALSE))</f>
        <v/>
      </c>
      <c r="X7" s="3" t="str">
        <f>IF('入力②＋印刷'!L12="","",'入力②＋印刷'!L12)</f>
        <v/>
      </c>
      <c r="Y7" s="3"/>
      <c r="Z7" s="3" t="str">
        <f t="shared" si="3"/>
        <v/>
      </c>
      <c r="AA7" s="2" t="str">
        <f>IF('入力②＋印刷'!M12="","",VLOOKUP('入力②＋印刷'!M12,リレー種目一覧!$A$2:$B$11,2,FALSE))</f>
        <v/>
      </c>
      <c r="AB7" s="3" t="str">
        <f>IF('入力②＋印刷'!N12="","",'入力②＋印刷'!N12)</f>
        <v/>
      </c>
      <c r="AD7" s="3" t="str">
        <f t="shared" si="4"/>
        <v/>
      </c>
    </row>
    <row r="8" spans="1:30">
      <c r="A8" s="2">
        <v>7</v>
      </c>
      <c r="B8" s="2" t="str">
        <f>IF(入力①!$B$3="","",入力①!$B$3)</f>
        <v/>
      </c>
      <c r="C8" s="2" t="str">
        <f>IFERROR(VLOOKUP(B8,学校コード表!$A$2:$E$166,4,FALSE),"")</f>
        <v/>
      </c>
      <c r="D8" s="2" t="str">
        <f t="shared" si="0"/>
        <v xml:space="preserve">
</v>
      </c>
      <c r="E8" s="2" t="str">
        <f>IF(入力①!C13="","",入力①!C13)</f>
        <v/>
      </c>
      <c r="F8" s="2" t="str">
        <f>IF(入力①!D13="","",入力①!D13)</f>
        <v/>
      </c>
      <c r="G8" s="2" t="str">
        <f>IF(入力①!E13="","",入力①!E13)</f>
        <v/>
      </c>
      <c r="H8" s="2" t="str">
        <f>IF(入力①!D13="","",入力①!D13)</f>
        <v/>
      </c>
      <c r="I8" s="2" t="str">
        <f>IF(入力①!F13="","",IF(入力①!F13="男",1,2))</f>
        <v/>
      </c>
      <c r="J8" s="2" t="str">
        <f>IF(入力①!G13="","",入力①!G13)</f>
        <v/>
      </c>
      <c r="M8" s="2" t="str">
        <f>IF(入力①!$F$3="","",入力①!$F$3)</f>
        <v/>
      </c>
      <c r="N8" s="2" t="str">
        <f>IF(入力①!H13="","","'"&amp;入力①!H13)</f>
        <v/>
      </c>
      <c r="O8" s="2" t="str">
        <f>IF('入力②＋印刷'!G13="","",VLOOKUP('入力②＋印刷'!G13,個人種目一覧!$A$2:$B$108,2,FALSE))</f>
        <v/>
      </c>
      <c r="P8" s="3" t="str">
        <f>IF('入力②＋印刷'!H13="","",'入力②＋印刷'!H13)</f>
        <v/>
      </c>
      <c r="Q8" s="3"/>
      <c r="R8" s="3" t="str">
        <f t="shared" si="1"/>
        <v/>
      </c>
      <c r="S8" s="2" t="str">
        <f>IF('入力②＋印刷'!I13="","",VLOOKUP('入力②＋印刷'!I13,個人種目一覧!$A$2:$B$108,2,FALSE))</f>
        <v/>
      </c>
      <c r="T8" s="3" t="str">
        <f>IF('入力②＋印刷'!J13="","",'入力②＋印刷'!J13)</f>
        <v/>
      </c>
      <c r="U8" s="3"/>
      <c r="V8" s="3" t="str">
        <f t="shared" si="2"/>
        <v/>
      </c>
      <c r="W8" s="2" t="str">
        <f>IF('入力②＋印刷'!K13="","",VLOOKUP('入力②＋印刷'!K13,個人種目一覧!$A$2:$B$108,2,FALSE))</f>
        <v/>
      </c>
      <c r="X8" s="3" t="str">
        <f>IF('入力②＋印刷'!L13="","",'入力②＋印刷'!L13)</f>
        <v/>
      </c>
      <c r="Y8" s="3"/>
      <c r="Z8" s="3" t="str">
        <f t="shared" si="3"/>
        <v/>
      </c>
      <c r="AA8" s="2" t="str">
        <f>IF('入力②＋印刷'!M13="","",VLOOKUP('入力②＋印刷'!M13,リレー種目一覧!$A$2:$B$11,2,FALSE))</f>
        <v/>
      </c>
      <c r="AB8" s="3" t="str">
        <f>IF('入力②＋印刷'!N13="","",'入力②＋印刷'!N13)</f>
        <v/>
      </c>
      <c r="AD8" s="3" t="str">
        <f t="shared" si="4"/>
        <v/>
      </c>
    </row>
    <row r="9" spans="1:30">
      <c r="A9" s="2">
        <v>8</v>
      </c>
      <c r="B9" s="2" t="str">
        <f>IF(入力①!$B$3="","",入力①!$B$3)</f>
        <v/>
      </c>
      <c r="C9" s="2" t="str">
        <f>IFERROR(VLOOKUP(B9,学校コード表!$A$2:$E$166,4,FALSE),"")</f>
        <v/>
      </c>
      <c r="D9" s="2" t="str">
        <f t="shared" si="0"/>
        <v xml:space="preserve">
</v>
      </c>
      <c r="E9" s="2" t="str">
        <f>IF(入力①!C14="","",入力①!C14)</f>
        <v/>
      </c>
      <c r="F9" s="2" t="str">
        <f>IF(入力①!D14="","",入力①!D14)</f>
        <v/>
      </c>
      <c r="G9" s="2" t="str">
        <f>IF(入力①!E14="","",入力①!E14)</f>
        <v/>
      </c>
      <c r="H9" s="2" t="str">
        <f>IF(入力①!D14="","",入力①!D14)</f>
        <v/>
      </c>
      <c r="I9" s="2" t="str">
        <f>IF(入力①!F14="","",IF(入力①!F14="男",1,2))</f>
        <v/>
      </c>
      <c r="J9" s="2" t="str">
        <f>IF(入力①!G14="","",入力①!G14)</f>
        <v/>
      </c>
      <c r="M9" s="2" t="str">
        <f>IF(入力①!$F$3="","",入力①!$F$3)</f>
        <v/>
      </c>
      <c r="N9" s="2" t="str">
        <f>IF(入力①!H14="","","'"&amp;入力①!H14)</f>
        <v/>
      </c>
      <c r="O9" s="2" t="str">
        <f>IF('入力②＋印刷'!G14="","",VLOOKUP('入力②＋印刷'!G14,個人種目一覧!$A$2:$B$108,2,FALSE))</f>
        <v/>
      </c>
      <c r="P9" s="3" t="str">
        <f>IF('入力②＋印刷'!H14="","",'入力②＋印刷'!H14)</f>
        <v/>
      </c>
      <c r="Q9" s="3"/>
      <c r="R9" s="3" t="str">
        <f t="shared" si="1"/>
        <v/>
      </c>
      <c r="S9" s="2" t="str">
        <f>IF('入力②＋印刷'!I14="","",VLOOKUP('入力②＋印刷'!I14,個人種目一覧!$A$2:$B$108,2,FALSE))</f>
        <v/>
      </c>
      <c r="T9" s="3" t="str">
        <f>IF('入力②＋印刷'!J14="","",'入力②＋印刷'!J14)</f>
        <v/>
      </c>
      <c r="U9" s="3"/>
      <c r="V9" s="3" t="str">
        <f t="shared" si="2"/>
        <v/>
      </c>
      <c r="W9" s="2" t="str">
        <f>IF('入力②＋印刷'!K14="","",VLOOKUP('入力②＋印刷'!K14,個人種目一覧!$A$2:$B$108,2,FALSE))</f>
        <v/>
      </c>
      <c r="X9" s="3" t="str">
        <f>IF('入力②＋印刷'!L14="","",'入力②＋印刷'!L14)</f>
        <v/>
      </c>
      <c r="Y9" s="3"/>
      <c r="Z9" s="3" t="str">
        <f t="shared" si="3"/>
        <v/>
      </c>
      <c r="AA9" s="2" t="str">
        <f>IF('入力②＋印刷'!M14="","",VLOOKUP('入力②＋印刷'!M14,リレー種目一覧!$A$2:$B$11,2,FALSE))</f>
        <v/>
      </c>
      <c r="AB9" s="3" t="str">
        <f>IF('入力②＋印刷'!N14="","",'入力②＋印刷'!N14)</f>
        <v/>
      </c>
      <c r="AD9" s="3" t="str">
        <f t="shared" si="4"/>
        <v/>
      </c>
    </row>
    <row r="10" spans="1:30">
      <c r="A10" s="2">
        <v>9</v>
      </c>
      <c r="B10" s="2" t="str">
        <f>IF(入力①!$B$3="","",入力①!$B$3)</f>
        <v/>
      </c>
      <c r="C10" s="2" t="str">
        <f>IFERROR(VLOOKUP(B10,学校コード表!$A$2:$E$166,4,FALSE),"")</f>
        <v/>
      </c>
      <c r="D10" s="2" t="str">
        <f t="shared" si="0"/>
        <v xml:space="preserve">
</v>
      </c>
      <c r="E10" s="2" t="str">
        <f>IF(入力①!C15="","",入力①!C15)</f>
        <v/>
      </c>
      <c r="F10" s="2" t="str">
        <f>IF(入力①!D15="","",入力①!D15)</f>
        <v/>
      </c>
      <c r="G10" s="2" t="str">
        <f>IF(入力①!E15="","",入力①!E15)</f>
        <v/>
      </c>
      <c r="H10" s="2" t="str">
        <f>IF(入力①!D15="","",入力①!D15)</f>
        <v/>
      </c>
      <c r="I10" s="2" t="str">
        <f>IF(入力①!F15="","",IF(入力①!F15="男",1,2))</f>
        <v/>
      </c>
      <c r="J10" s="2" t="str">
        <f>IF(入力①!G15="","",入力①!G15)</f>
        <v/>
      </c>
      <c r="M10" s="2" t="str">
        <f>IF(入力①!$F$3="","",入力①!$F$3)</f>
        <v/>
      </c>
      <c r="N10" s="2" t="str">
        <f>IF(入力①!H15="","","'"&amp;入力①!H15)</f>
        <v/>
      </c>
      <c r="O10" s="2" t="str">
        <f>IF('入力②＋印刷'!G15="","",VLOOKUP('入力②＋印刷'!G15,個人種目一覧!$A$2:$B$108,2,FALSE))</f>
        <v/>
      </c>
      <c r="P10" s="3" t="str">
        <f>IF('入力②＋印刷'!H15="","",'入力②＋印刷'!H15)</f>
        <v/>
      </c>
      <c r="Q10" s="3"/>
      <c r="R10" s="3" t="str">
        <f t="shared" si="1"/>
        <v/>
      </c>
      <c r="S10" s="2" t="str">
        <f>IF('入力②＋印刷'!I15="","",VLOOKUP('入力②＋印刷'!I15,個人種目一覧!$A$2:$B$108,2,FALSE))</f>
        <v/>
      </c>
      <c r="T10" s="3" t="str">
        <f>IF('入力②＋印刷'!J15="","",'入力②＋印刷'!J15)</f>
        <v/>
      </c>
      <c r="U10" s="3"/>
      <c r="V10" s="3" t="str">
        <f t="shared" si="2"/>
        <v/>
      </c>
      <c r="W10" s="2" t="str">
        <f>IF('入力②＋印刷'!K15="","",VLOOKUP('入力②＋印刷'!K15,個人種目一覧!$A$2:$B$108,2,FALSE))</f>
        <v/>
      </c>
      <c r="X10" s="3" t="str">
        <f>IF('入力②＋印刷'!L15="","",'入力②＋印刷'!L15)</f>
        <v/>
      </c>
      <c r="Y10" s="3"/>
      <c r="Z10" s="3" t="str">
        <f t="shared" si="3"/>
        <v/>
      </c>
      <c r="AA10" s="2" t="str">
        <f>IF('入力②＋印刷'!M15="","",VLOOKUP('入力②＋印刷'!M15,リレー種目一覧!$A$2:$B$11,2,FALSE))</f>
        <v/>
      </c>
      <c r="AB10" s="3" t="str">
        <f>IF('入力②＋印刷'!N15="","",'入力②＋印刷'!N15)</f>
        <v/>
      </c>
      <c r="AD10" s="3" t="str">
        <f t="shared" si="4"/>
        <v/>
      </c>
    </row>
    <row r="11" spans="1:30">
      <c r="A11" s="2">
        <v>10</v>
      </c>
      <c r="B11" s="2" t="str">
        <f>IF(入力①!$B$3="","",入力①!$B$3)</f>
        <v/>
      </c>
      <c r="C11" s="2" t="str">
        <f>IFERROR(VLOOKUP(B11,学校コード表!$A$2:$E$166,4,FALSE),"")</f>
        <v/>
      </c>
      <c r="D11" s="2" t="str">
        <f t="shared" si="0"/>
        <v xml:space="preserve">
</v>
      </c>
      <c r="E11" s="2" t="str">
        <f>IF(入力①!C16="","",入力①!C16)</f>
        <v/>
      </c>
      <c r="F11" s="2" t="str">
        <f>IF(入力①!D16="","",入力①!D16)</f>
        <v/>
      </c>
      <c r="G11" s="2" t="str">
        <f>IF(入力①!E16="","",入力①!E16)</f>
        <v/>
      </c>
      <c r="H11" s="2" t="str">
        <f>IF(入力①!D16="","",入力①!D16)</f>
        <v/>
      </c>
      <c r="I11" s="2" t="str">
        <f>IF(入力①!F16="","",IF(入力①!F16="男",1,2))</f>
        <v/>
      </c>
      <c r="J11" s="2" t="str">
        <f>IF(入力①!G16="","",入力①!G16)</f>
        <v/>
      </c>
      <c r="M11" s="2" t="str">
        <f>IF(入力①!$F$3="","",入力①!$F$3)</f>
        <v/>
      </c>
      <c r="N11" s="2" t="str">
        <f>IF(入力①!H16="","","'"&amp;入力①!H16)</f>
        <v/>
      </c>
      <c r="O11" s="2" t="str">
        <f>IF('入力②＋印刷'!G16="","",VLOOKUP('入力②＋印刷'!G16,個人種目一覧!$A$2:$B$108,2,FALSE))</f>
        <v/>
      </c>
      <c r="P11" s="3" t="str">
        <f>IF('入力②＋印刷'!H16="","",'入力②＋印刷'!H16)</f>
        <v/>
      </c>
      <c r="Q11" s="3"/>
      <c r="R11" s="3" t="str">
        <f t="shared" si="1"/>
        <v/>
      </c>
      <c r="S11" s="2" t="str">
        <f>IF('入力②＋印刷'!I16="","",VLOOKUP('入力②＋印刷'!I16,個人種目一覧!$A$2:$B$108,2,FALSE))</f>
        <v/>
      </c>
      <c r="T11" s="3" t="str">
        <f>IF('入力②＋印刷'!J16="","",'入力②＋印刷'!J16)</f>
        <v/>
      </c>
      <c r="U11" s="3"/>
      <c r="V11" s="3" t="str">
        <f t="shared" si="2"/>
        <v/>
      </c>
      <c r="W11" s="2" t="str">
        <f>IF('入力②＋印刷'!K16="","",VLOOKUP('入力②＋印刷'!K16,個人種目一覧!$A$2:$B$108,2,FALSE))</f>
        <v/>
      </c>
      <c r="X11" s="3" t="str">
        <f>IF('入力②＋印刷'!L16="","",'入力②＋印刷'!L16)</f>
        <v/>
      </c>
      <c r="Y11" s="3"/>
      <c r="Z11" s="3" t="str">
        <f t="shared" si="3"/>
        <v/>
      </c>
      <c r="AA11" s="2" t="str">
        <f>IF('入力②＋印刷'!M16="","",VLOOKUP('入力②＋印刷'!M16,リレー種目一覧!$A$2:$B$11,2,FALSE))</f>
        <v/>
      </c>
      <c r="AB11" s="3" t="str">
        <f>IF('入力②＋印刷'!N16="","",'入力②＋印刷'!N16)</f>
        <v/>
      </c>
      <c r="AD11" s="3" t="str">
        <f t="shared" si="4"/>
        <v/>
      </c>
    </row>
    <row r="12" spans="1:30">
      <c r="A12" s="2">
        <v>11</v>
      </c>
      <c r="B12" s="2" t="str">
        <f>IF(入力①!$B$3="","",入力①!$B$3)</f>
        <v/>
      </c>
      <c r="C12" s="2" t="str">
        <f>IFERROR(VLOOKUP(B12,学校コード表!$A$2:$E$166,4,FALSE),"")</f>
        <v/>
      </c>
      <c r="D12" s="2" t="str">
        <f t="shared" si="0"/>
        <v xml:space="preserve">
</v>
      </c>
      <c r="E12" s="2" t="str">
        <f>IF(入力①!C17="","",入力①!C17)</f>
        <v/>
      </c>
      <c r="F12" s="2" t="str">
        <f>IF(入力①!D17="","",入力①!D17)</f>
        <v/>
      </c>
      <c r="G12" s="2" t="str">
        <f>IF(入力①!E17="","",入力①!E17)</f>
        <v/>
      </c>
      <c r="H12" s="2" t="str">
        <f>IF(入力①!D17="","",入力①!D17)</f>
        <v/>
      </c>
      <c r="I12" s="2" t="str">
        <f>IF(入力①!F17="","",IF(入力①!F17="男",1,2))</f>
        <v/>
      </c>
      <c r="J12" s="2" t="str">
        <f>IF(入力①!G17="","",入力①!G17)</f>
        <v/>
      </c>
      <c r="M12" s="2" t="str">
        <f>IF(入力①!$F$3="","",入力①!$F$3)</f>
        <v/>
      </c>
      <c r="N12" s="2" t="str">
        <f>IF(入力①!H17="","","'"&amp;入力①!H17)</f>
        <v/>
      </c>
      <c r="O12" s="2" t="str">
        <f>IF('入力②＋印刷'!G17="","",VLOOKUP('入力②＋印刷'!G17,個人種目一覧!$A$2:$B$108,2,FALSE))</f>
        <v/>
      </c>
      <c r="P12" s="3" t="str">
        <f>IF('入力②＋印刷'!H17="","",'入力②＋印刷'!H17)</f>
        <v/>
      </c>
      <c r="Q12" s="3"/>
      <c r="R12" s="3" t="str">
        <f t="shared" si="1"/>
        <v/>
      </c>
      <c r="S12" s="2" t="str">
        <f>IF('入力②＋印刷'!I17="","",VLOOKUP('入力②＋印刷'!I17,個人種目一覧!$A$2:$B$108,2,FALSE))</f>
        <v/>
      </c>
      <c r="T12" s="3" t="str">
        <f>IF('入力②＋印刷'!J17="","",'入力②＋印刷'!J17)</f>
        <v/>
      </c>
      <c r="U12" s="3"/>
      <c r="V12" s="3" t="str">
        <f t="shared" si="2"/>
        <v/>
      </c>
      <c r="W12" s="2" t="str">
        <f>IF('入力②＋印刷'!K17="","",VLOOKUP('入力②＋印刷'!K17,個人種目一覧!$A$2:$B$108,2,FALSE))</f>
        <v/>
      </c>
      <c r="X12" s="3" t="str">
        <f>IF('入力②＋印刷'!L17="","",'入力②＋印刷'!L17)</f>
        <v/>
      </c>
      <c r="Y12" s="3"/>
      <c r="Z12" s="3" t="str">
        <f t="shared" si="3"/>
        <v/>
      </c>
      <c r="AA12" s="2" t="str">
        <f>IF('入力②＋印刷'!M17="","",VLOOKUP('入力②＋印刷'!M17,リレー種目一覧!$A$2:$B$11,2,FALSE))</f>
        <v/>
      </c>
      <c r="AB12" s="3" t="str">
        <f>IF('入力②＋印刷'!N17="","",'入力②＋印刷'!N17)</f>
        <v/>
      </c>
      <c r="AD12" s="3" t="str">
        <f t="shared" si="4"/>
        <v/>
      </c>
    </row>
    <row r="13" spans="1:30">
      <c r="A13" s="2">
        <v>12</v>
      </c>
      <c r="B13" s="2" t="str">
        <f>IF(入力①!$B$3="","",入力①!$B$3)</f>
        <v/>
      </c>
      <c r="C13" s="2" t="str">
        <f>IFERROR(VLOOKUP(B13,学校コード表!$A$2:$E$166,4,FALSE),"")</f>
        <v/>
      </c>
      <c r="D13" s="2" t="str">
        <f t="shared" si="0"/>
        <v xml:space="preserve">
</v>
      </c>
      <c r="E13" s="2" t="str">
        <f>IF(入力①!C18="","",入力①!C18)</f>
        <v/>
      </c>
      <c r="F13" s="2" t="str">
        <f>IF(入力①!D18="","",入力①!D18)</f>
        <v/>
      </c>
      <c r="G13" s="2" t="str">
        <f>IF(入力①!E18="","",入力①!E18)</f>
        <v/>
      </c>
      <c r="H13" s="2" t="str">
        <f>IF(入力①!D18="","",入力①!D18)</f>
        <v/>
      </c>
      <c r="I13" s="2" t="str">
        <f>IF(入力①!F18="","",IF(入力①!F18="男",1,2))</f>
        <v/>
      </c>
      <c r="J13" s="2" t="str">
        <f>IF(入力①!G18="","",入力①!G18)</f>
        <v/>
      </c>
      <c r="M13" s="2" t="str">
        <f>IF(入力①!$F$3="","",入力①!$F$3)</f>
        <v/>
      </c>
      <c r="N13" s="2" t="str">
        <f>IF(入力①!H18="","","'"&amp;入力①!H18)</f>
        <v/>
      </c>
      <c r="O13" s="2" t="str">
        <f>IF('入力②＋印刷'!G18="","",VLOOKUP('入力②＋印刷'!G18,個人種目一覧!$A$2:$B$108,2,FALSE))</f>
        <v/>
      </c>
      <c r="P13" s="3" t="str">
        <f>IF('入力②＋印刷'!H18="","",'入力②＋印刷'!H18)</f>
        <v/>
      </c>
      <c r="Q13" s="3"/>
      <c r="R13" s="3" t="str">
        <f t="shared" si="1"/>
        <v/>
      </c>
      <c r="S13" s="2" t="str">
        <f>IF('入力②＋印刷'!I18="","",VLOOKUP('入力②＋印刷'!I18,個人種目一覧!$A$2:$B$108,2,FALSE))</f>
        <v/>
      </c>
      <c r="T13" s="3" t="str">
        <f>IF('入力②＋印刷'!J18="","",'入力②＋印刷'!J18)</f>
        <v/>
      </c>
      <c r="U13" s="3"/>
      <c r="V13" s="3" t="str">
        <f t="shared" si="2"/>
        <v/>
      </c>
      <c r="W13" s="2" t="str">
        <f>IF('入力②＋印刷'!K18="","",VLOOKUP('入力②＋印刷'!K18,個人種目一覧!$A$2:$B$108,2,FALSE))</f>
        <v/>
      </c>
      <c r="X13" s="3" t="str">
        <f>IF('入力②＋印刷'!L18="","",'入力②＋印刷'!L18)</f>
        <v/>
      </c>
      <c r="Y13" s="3"/>
      <c r="Z13" s="3" t="str">
        <f t="shared" si="3"/>
        <v/>
      </c>
      <c r="AA13" s="2" t="str">
        <f>IF('入力②＋印刷'!M18="","",VLOOKUP('入力②＋印刷'!M18,リレー種目一覧!$A$2:$B$11,2,FALSE))</f>
        <v/>
      </c>
      <c r="AB13" s="3" t="str">
        <f>IF('入力②＋印刷'!N18="","",'入力②＋印刷'!N18)</f>
        <v/>
      </c>
      <c r="AD13" s="3" t="str">
        <f t="shared" si="4"/>
        <v/>
      </c>
    </row>
    <row r="14" spans="1:30">
      <c r="A14" s="2">
        <v>13</v>
      </c>
      <c r="B14" s="2" t="str">
        <f>IF(入力①!$B$3="","",入力①!$B$3)</f>
        <v/>
      </c>
      <c r="C14" s="2" t="str">
        <f>IFERROR(VLOOKUP(B14,学校コード表!$A$2:$E$166,4,FALSE),"")</f>
        <v/>
      </c>
      <c r="D14" s="2" t="str">
        <f t="shared" si="0"/>
        <v xml:space="preserve">
</v>
      </c>
      <c r="E14" s="2" t="str">
        <f>IF(入力①!C19="","",入力①!C19)</f>
        <v/>
      </c>
      <c r="F14" s="2" t="str">
        <f>IF(入力①!D19="","",入力①!D19)</f>
        <v/>
      </c>
      <c r="G14" s="2" t="str">
        <f>IF(入力①!E19="","",入力①!E19)</f>
        <v/>
      </c>
      <c r="H14" s="2" t="str">
        <f>IF(入力①!D19="","",入力①!D19)</f>
        <v/>
      </c>
      <c r="I14" s="2" t="str">
        <f>IF(入力①!F19="","",IF(入力①!F19="男",1,2))</f>
        <v/>
      </c>
      <c r="J14" s="2" t="str">
        <f>IF(入力①!G19="","",入力①!G19)</f>
        <v/>
      </c>
      <c r="M14" s="2" t="str">
        <f>IF(入力①!$F$3="","",入力①!$F$3)</f>
        <v/>
      </c>
      <c r="N14" s="2" t="str">
        <f>IF(入力①!H19="","","'"&amp;入力①!H19)</f>
        <v/>
      </c>
      <c r="O14" s="2" t="str">
        <f>IF('入力②＋印刷'!G19="","",VLOOKUP('入力②＋印刷'!G19,個人種目一覧!$A$2:$B$108,2,FALSE))</f>
        <v/>
      </c>
      <c r="P14" s="3" t="str">
        <f>IF('入力②＋印刷'!H19="","",'入力②＋印刷'!H19)</f>
        <v/>
      </c>
      <c r="Q14" s="3"/>
      <c r="R14" s="3" t="str">
        <f t="shared" si="1"/>
        <v/>
      </c>
      <c r="S14" s="2" t="str">
        <f>IF('入力②＋印刷'!I19="","",VLOOKUP('入力②＋印刷'!I19,個人種目一覧!$A$2:$B$108,2,FALSE))</f>
        <v/>
      </c>
      <c r="T14" s="3" t="str">
        <f>IF('入力②＋印刷'!J19="","",'入力②＋印刷'!J19)</f>
        <v/>
      </c>
      <c r="U14" s="3"/>
      <c r="V14" s="3" t="str">
        <f t="shared" si="2"/>
        <v/>
      </c>
      <c r="W14" s="2" t="str">
        <f>IF('入力②＋印刷'!K19="","",VLOOKUP('入力②＋印刷'!K19,個人種目一覧!$A$2:$B$108,2,FALSE))</f>
        <v/>
      </c>
      <c r="X14" s="3" t="str">
        <f>IF('入力②＋印刷'!L19="","",'入力②＋印刷'!L19)</f>
        <v/>
      </c>
      <c r="Y14" s="3"/>
      <c r="Z14" s="3" t="str">
        <f t="shared" si="3"/>
        <v/>
      </c>
      <c r="AA14" s="2" t="str">
        <f>IF('入力②＋印刷'!M19="","",VLOOKUP('入力②＋印刷'!M19,リレー種目一覧!$A$2:$B$11,2,FALSE))</f>
        <v/>
      </c>
      <c r="AB14" s="3" t="str">
        <f>IF('入力②＋印刷'!N19="","",'入力②＋印刷'!N19)</f>
        <v/>
      </c>
      <c r="AD14" s="3" t="str">
        <f t="shared" si="4"/>
        <v/>
      </c>
    </row>
    <row r="15" spans="1:30">
      <c r="A15" s="2">
        <v>14</v>
      </c>
      <c r="B15" s="2" t="str">
        <f>IF(入力①!$B$3="","",入力①!$B$3)</f>
        <v/>
      </c>
      <c r="C15" s="2" t="str">
        <f>IFERROR(VLOOKUP(B15,学校コード表!$A$2:$E$166,4,FALSE),"")</f>
        <v/>
      </c>
      <c r="D15" s="2" t="str">
        <f t="shared" si="0"/>
        <v xml:space="preserve">
</v>
      </c>
      <c r="E15" s="2" t="str">
        <f>IF(入力①!C20="","",入力①!C20)</f>
        <v/>
      </c>
      <c r="F15" s="2" t="str">
        <f>IF(入力①!D20="","",入力①!D20)</f>
        <v/>
      </c>
      <c r="G15" s="2" t="str">
        <f>IF(入力①!E20="","",入力①!E20)</f>
        <v/>
      </c>
      <c r="H15" s="2" t="str">
        <f>IF(入力①!D20="","",入力①!D20)</f>
        <v/>
      </c>
      <c r="I15" s="2" t="str">
        <f>IF(入力①!F20="","",IF(入力①!F20="男",1,2))</f>
        <v/>
      </c>
      <c r="J15" s="2" t="str">
        <f>IF(入力①!G20="","",入力①!G20)</f>
        <v/>
      </c>
      <c r="M15" s="2" t="str">
        <f>IF(入力①!$F$3="","",入力①!$F$3)</f>
        <v/>
      </c>
      <c r="N15" s="2" t="str">
        <f>IF(入力①!H20="","","'"&amp;入力①!H20)</f>
        <v/>
      </c>
      <c r="O15" s="2" t="str">
        <f>IF('入力②＋印刷'!G20="","",VLOOKUP('入力②＋印刷'!G20,個人種目一覧!$A$2:$B$108,2,FALSE))</f>
        <v/>
      </c>
      <c r="P15" s="3" t="str">
        <f>IF('入力②＋印刷'!H20="","",'入力②＋印刷'!H20)</f>
        <v/>
      </c>
      <c r="Q15" s="3"/>
      <c r="R15" s="3" t="str">
        <f t="shared" si="1"/>
        <v/>
      </c>
      <c r="S15" s="2" t="str">
        <f>IF('入力②＋印刷'!I20="","",VLOOKUP('入力②＋印刷'!I20,個人種目一覧!$A$2:$B$108,2,FALSE))</f>
        <v/>
      </c>
      <c r="T15" s="3" t="str">
        <f>IF('入力②＋印刷'!J20="","",'入力②＋印刷'!J20)</f>
        <v/>
      </c>
      <c r="U15" s="3"/>
      <c r="V15" s="3" t="str">
        <f t="shared" si="2"/>
        <v/>
      </c>
      <c r="W15" s="2" t="str">
        <f>IF('入力②＋印刷'!K20="","",VLOOKUP('入力②＋印刷'!K20,個人種目一覧!$A$2:$B$108,2,FALSE))</f>
        <v/>
      </c>
      <c r="X15" s="3" t="str">
        <f>IF('入力②＋印刷'!L20="","",'入力②＋印刷'!L20)</f>
        <v/>
      </c>
      <c r="Y15" s="3"/>
      <c r="Z15" s="3" t="str">
        <f t="shared" si="3"/>
        <v/>
      </c>
      <c r="AA15" s="2" t="str">
        <f>IF('入力②＋印刷'!M20="","",VLOOKUP('入力②＋印刷'!M20,リレー種目一覧!$A$2:$B$11,2,FALSE))</f>
        <v/>
      </c>
      <c r="AB15" s="3" t="str">
        <f>IF('入力②＋印刷'!N20="","",'入力②＋印刷'!N20)</f>
        <v/>
      </c>
      <c r="AD15" s="3" t="str">
        <f t="shared" si="4"/>
        <v/>
      </c>
    </row>
    <row r="16" spans="1:30">
      <c r="A16" s="2">
        <v>15</v>
      </c>
      <c r="B16" s="2" t="str">
        <f>IF(入力①!$B$3="","",入力①!$B$3)</f>
        <v/>
      </c>
      <c r="C16" s="2" t="str">
        <f>IFERROR(VLOOKUP(B16,学校コード表!$A$2:$E$166,4,FALSE),"")</f>
        <v/>
      </c>
      <c r="D16" s="2" t="str">
        <f t="shared" si="0"/>
        <v xml:space="preserve">
</v>
      </c>
      <c r="E16" s="2" t="str">
        <f>IF(入力①!C21="","",入力①!C21)</f>
        <v/>
      </c>
      <c r="F16" s="2" t="str">
        <f>IF(入力①!D21="","",入力①!D21)</f>
        <v/>
      </c>
      <c r="G16" s="2" t="str">
        <f>IF(入力①!E21="","",入力①!E21)</f>
        <v/>
      </c>
      <c r="H16" s="2" t="str">
        <f>IF(入力①!D21="","",入力①!D21)</f>
        <v/>
      </c>
      <c r="I16" s="2" t="str">
        <f>IF(入力①!F21="","",IF(入力①!F21="男",1,2))</f>
        <v/>
      </c>
      <c r="J16" s="2" t="str">
        <f>IF(入力①!G21="","",入力①!G21)</f>
        <v/>
      </c>
      <c r="M16" s="2" t="str">
        <f>IF(入力①!$F$3="","",入力①!$F$3)</f>
        <v/>
      </c>
      <c r="N16" s="2" t="str">
        <f>IF(入力①!H21="","","'"&amp;入力①!H21)</f>
        <v/>
      </c>
      <c r="O16" s="2" t="str">
        <f>IF('入力②＋印刷'!G21="","",VLOOKUP('入力②＋印刷'!G21,個人種目一覧!$A$2:$B$108,2,FALSE))</f>
        <v/>
      </c>
      <c r="P16" s="3" t="str">
        <f>IF('入力②＋印刷'!H21="","",'入力②＋印刷'!H21)</f>
        <v/>
      </c>
      <c r="Q16" s="3"/>
      <c r="R16" s="3" t="str">
        <f t="shared" si="1"/>
        <v/>
      </c>
      <c r="S16" s="2" t="str">
        <f>IF('入力②＋印刷'!I21="","",VLOOKUP('入力②＋印刷'!I21,個人種目一覧!$A$2:$B$108,2,FALSE))</f>
        <v/>
      </c>
      <c r="T16" s="3" t="str">
        <f>IF('入力②＋印刷'!J21="","",'入力②＋印刷'!J21)</f>
        <v/>
      </c>
      <c r="U16" s="3"/>
      <c r="V16" s="3" t="str">
        <f t="shared" si="2"/>
        <v/>
      </c>
      <c r="W16" s="2" t="str">
        <f>IF('入力②＋印刷'!K21="","",VLOOKUP('入力②＋印刷'!K21,個人種目一覧!$A$2:$B$108,2,FALSE))</f>
        <v/>
      </c>
      <c r="X16" s="3" t="str">
        <f>IF('入力②＋印刷'!L21="","",'入力②＋印刷'!L21)</f>
        <v/>
      </c>
      <c r="Y16" s="3"/>
      <c r="Z16" s="3" t="str">
        <f t="shared" si="3"/>
        <v/>
      </c>
      <c r="AA16" s="2" t="str">
        <f>IF('入力②＋印刷'!M21="","",VLOOKUP('入力②＋印刷'!M21,リレー種目一覧!$A$2:$B$11,2,FALSE))</f>
        <v/>
      </c>
      <c r="AB16" s="3" t="str">
        <f>IF('入力②＋印刷'!N21="","",'入力②＋印刷'!N21)</f>
        <v/>
      </c>
      <c r="AD16" s="3" t="str">
        <f t="shared" si="4"/>
        <v/>
      </c>
    </row>
    <row r="17" spans="1:30">
      <c r="A17" s="2">
        <v>16</v>
      </c>
      <c r="B17" s="2" t="str">
        <f>IF(入力①!$B$3="","",入力①!$B$3)</f>
        <v/>
      </c>
      <c r="C17" s="2" t="str">
        <f>IFERROR(VLOOKUP(B17,学校コード表!$A$2:$E$166,4,FALSE),"")</f>
        <v/>
      </c>
      <c r="D17" s="2" t="str">
        <f t="shared" si="0"/>
        <v xml:space="preserve">
</v>
      </c>
      <c r="E17" s="2" t="str">
        <f>IF(入力①!C22="","",入力①!C22)</f>
        <v/>
      </c>
      <c r="F17" s="2" t="str">
        <f>IF(入力①!D22="","",入力①!D22)</f>
        <v/>
      </c>
      <c r="G17" s="2" t="str">
        <f>IF(入力①!E22="","",入力①!E22)</f>
        <v/>
      </c>
      <c r="H17" s="2" t="str">
        <f>IF(入力①!D22="","",入力①!D22)</f>
        <v/>
      </c>
      <c r="I17" s="2" t="str">
        <f>IF(入力①!F22="","",IF(入力①!F22="男",1,2))</f>
        <v/>
      </c>
      <c r="J17" s="2" t="str">
        <f>IF(入力①!G22="","",入力①!G22)</f>
        <v/>
      </c>
      <c r="M17" s="2" t="str">
        <f>IF(入力①!$F$3="","",入力①!$F$3)</f>
        <v/>
      </c>
      <c r="N17" s="2" t="str">
        <f>IF(入力①!H22="","","'"&amp;入力①!H22)</f>
        <v/>
      </c>
      <c r="O17" s="2" t="str">
        <f>IF('入力②＋印刷'!G22="","",VLOOKUP('入力②＋印刷'!G22,個人種目一覧!$A$2:$B$108,2,FALSE))</f>
        <v/>
      </c>
      <c r="P17" s="3" t="str">
        <f>IF('入力②＋印刷'!H22="","",'入力②＋印刷'!H22)</f>
        <v/>
      </c>
      <c r="Q17" s="3"/>
      <c r="R17" s="3" t="str">
        <f t="shared" si="1"/>
        <v/>
      </c>
      <c r="S17" s="2" t="str">
        <f>IF('入力②＋印刷'!I22="","",VLOOKUP('入力②＋印刷'!I22,個人種目一覧!$A$2:$B$108,2,FALSE))</f>
        <v/>
      </c>
      <c r="T17" s="3" t="str">
        <f>IF('入力②＋印刷'!J22="","",'入力②＋印刷'!J22)</f>
        <v/>
      </c>
      <c r="U17" s="3"/>
      <c r="V17" s="3" t="str">
        <f t="shared" si="2"/>
        <v/>
      </c>
      <c r="W17" s="2" t="str">
        <f>IF('入力②＋印刷'!K22="","",VLOOKUP('入力②＋印刷'!K22,個人種目一覧!$A$2:$B$108,2,FALSE))</f>
        <v/>
      </c>
      <c r="X17" s="3" t="str">
        <f>IF('入力②＋印刷'!L22="","",'入力②＋印刷'!L22)</f>
        <v/>
      </c>
      <c r="Y17" s="3"/>
      <c r="Z17" s="3" t="str">
        <f t="shared" si="3"/>
        <v/>
      </c>
      <c r="AA17" s="2" t="str">
        <f>IF('入力②＋印刷'!M22="","",VLOOKUP('入力②＋印刷'!M22,リレー種目一覧!$A$2:$B$11,2,FALSE))</f>
        <v/>
      </c>
      <c r="AB17" s="3" t="str">
        <f>IF('入力②＋印刷'!N22="","",'入力②＋印刷'!N22)</f>
        <v/>
      </c>
      <c r="AD17" s="3" t="str">
        <f t="shared" si="4"/>
        <v/>
      </c>
    </row>
    <row r="18" spans="1:30">
      <c r="A18" s="2">
        <v>17</v>
      </c>
      <c r="B18" s="2" t="str">
        <f>IF(入力①!$B$3="","",入力①!$B$3)</f>
        <v/>
      </c>
      <c r="C18" s="2" t="str">
        <f>IFERROR(VLOOKUP(B18,学校コード表!$A$2:$E$166,4,FALSE),"")</f>
        <v/>
      </c>
      <c r="D18" s="2" t="str">
        <f t="shared" si="0"/>
        <v xml:space="preserve">
</v>
      </c>
      <c r="E18" s="2" t="str">
        <f>IF(入力①!C23="","",入力①!C23)</f>
        <v/>
      </c>
      <c r="F18" s="2" t="str">
        <f>IF(入力①!D23="","",入力①!D23)</f>
        <v/>
      </c>
      <c r="G18" s="2" t="str">
        <f>IF(入力①!E23="","",入力①!E23)</f>
        <v/>
      </c>
      <c r="H18" s="2" t="str">
        <f>IF(入力①!D23="","",入力①!D23)</f>
        <v/>
      </c>
      <c r="I18" s="2" t="str">
        <f>IF(入力①!F23="","",IF(入力①!F23="男",1,2))</f>
        <v/>
      </c>
      <c r="J18" s="2" t="str">
        <f>IF(入力①!G23="","",入力①!G23)</f>
        <v/>
      </c>
      <c r="M18" s="2" t="str">
        <f>IF(入力①!$F$3="","",入力①!$F$3)</f>
        <v/>
      </c>
      <c r="N18" s="2" t="str">
        <f>IF(入力①!H23="","","'"&amp;入力①!H23)</f>
        <v/>
      </c>
      <c r="O18" s="2" t="str">
        <f>IF('入力②＋印刷'!G23="","",VLOOKUP('入力②＋印刷'!G23,個人種目一覧!$A$2:$B$108,2,FALSE))</f>
        <v/>
      </c>
      <c r="P18" s="3" t="str">
        <f>IF('入力②＋印刷'!H23="","",'入力②＋印刷'!H23)</f>
        <v/>
      </c>
      <c r="Q18" s="3"/>
      <c r="R18" s="3" t="str">
        <f t="shared" si="1"/>
        <v/>
      </c>
      <c r="S18" s="2" t="str">
        <f>IF('入力②＋印刷'!I23="","",VLOOKUP('入力②＋印刷'!I23,個人種目一覧!$A$2:$B$108,2,FALSE))</f>
        <v/>
      </c>
      <c r="T18" s="3" t="str">
        <f>IF('入力②＋印刷'!J23="","",'入力②＋印刷'!J23)</f>
        <v/>
      </c>
      <c r="U18" s="3"/>
      <c r="V18" s="3" t="str">
        <f t="shared" si="2"/>
        <v/>
      </c>
      <c r="W18" s="2" t="str">
        <f>IF('入力②＋印刷'!K23="","",VLOOKUP('入力②＋印刷'!K23,個人種目一覧!$A$2:$B$108,2,FALSE))</f>
        <v/>
      </c>
      <c r="X18" s="3" t="str">
        <f>IF('入力②＋印刷'!L23="","",'入力②＋印刷'!L23)</f>
        <v/>
      </c>
      <c r="Y18" s="3"/>
      <c r="Z18" s="3" t="str">
        <f t="shared" si="3"/>
        <v/>
      </c>
      <c r="AA18" s="2" t="str">
        <f>IF('入力②＋印刷'!M23="","",VLOOKUP('入力②＋印刷'!M23,リレー種目一覧!$A$2:$B$11,2,FALSE))</f>
        <v/>
      </c>
      <c r="AB18" s="3" t="str">
        <f>IF('入力②＋印刷'!N23="","",'入力②＋印刷'!N23)</f>
        <v/>
      </c>
      <c r="AD18" s="3" t="str">
        <f t="shared" si="4"/>
        <v/>
      </c>
    </row>
    <row r="19" spans="1:30">
      <c r="A19" s="2">
        <v>18</v>
      </c>
      <c r="B19" s="2" t="str">
        <f>IF(入力①!$B$3="","",入力①!$B$3)</f>
        <v/>
      </c>
      <c r="C19" s="2" t="str">
        <f>IFERROR(VLOOKUP(B19,学校コード表!$A$2:$E$166,4,FALSE),"")</f>
        <v/>
      </c>
      <c r="D19" s="2" t="str">
        <f t="shared" si="0"/>
        <v xml:space="preserve">
</v>
      </c>
      <c r="E19" s="2" t="str">
        <f>IF(入力①!C24="","",入力①!C24)</f>
        <v/>
      </c>
      <c r="F19" s="2" t="str">
        <f>IF(入力①!D24="","",入力①!D24)</f>
        <v/>
      </c>
      <c r="G19" s="2" t="str">
        <f>IF(入力①!E24="","",入力①!E24)</f>
        <v/>
      </c>
      <c r="H19" s="2" t="str">
        <f>IF(入力①!D24="","",入力①!D24)</f>
        <v/>
      </c>
      <c r="I19" s="2" t="str">
        <f>IF(入力①!F24="","",IF(入力①!F24="男",1,2))</f>
        <v/>
      </c>
      <c r="J19" s="2" t="str">
        <f>IF(入力①!G24="","",入力①!G24)</f>
        <v/>
      </c>
      <c r="M19" s="2" t="str">
        <f>IF(入力①!$F$3="","",入力①!$F$3)</f>
        <v/>
      </c>
      <c r="N19" s="2" t="str">
        <f>IF(入力①!H24="","","'"&amp;入力①!H24)</f>
        <v/>
      </c>
      <c r="O19" s="2" t="str">
        <f>IF('入力②＋印刷'!G24="","",VLOOKUP('入力②＋印刷'!G24,個人種目一覧!$A$2:$B$108,2,FALSE))</f>
        <v/>
      </c>
      <c r="P19" s="3" t="str">
        <f>IF('入力②＋印刷'!H24="","",'入力②＋印刷'!H24)</f>
        <v/>
      </c>
      <c r="Q19" s="3"/>
      <c r="R19" s="3" t="str">
        <f t="shared" si="1"/>
        <v/>
      </c>
      <c r="S19" s="2" t="str">
        <f>IF('入力②＋印刷'!I24="","",VLOOKUP('入力②＋印刷'!I24,個人種目一覧!$A$2:$B$108,2,FALSE))</f>
        <v/>
      </c>
      <c r="T19" s="3" t="str">
        <f>IF('入力②＋印刷'!J24="","",'入力②＋印刷'!J24)</f>
        <v/>
      </c>
      <c r="U19" s="3"/>
      <c r="V19" s="3" t="str">
        <f t="shared" si="2"/>
        <v/>
      </c>
      <c r="W19" s="2" t="str">
        <f>IF('入力②＋印刷'!K24="","",VLOOKUP('入力②＋印刷'!K24,個人種目一覧!$A$2:$B$108,2,FALSE))</f>
        <v/>
      </c>
      <c r="X19" s="3" t="str">
        <f>IF('入力②＋印刷'!L24="","",'入力②＋印刷'!L24)</f>
        <v/>
      </c>
      <c r="Y19" s="3"/>
      <c r="Z19" s="3" t="str">
        <f t="shared" si="3"/>
        <v/>
      </c>
      <c r="AA19" s="2" t="str">
        <f>IF('入力②＋印刷'!M24="","",VLOOKUP('入力②＋印刷'!M24,リレー種目一覧!$A$2:$B$11,2,FALSE))</f>
        <v/>
      </c>
      <c r="AB19" s="3" t="str">
        <f>IF('入力②＋印刷'!N24="","",'入力②＋印刷'!N24)</f>
        <v/>
      </c>
      <c r="AD19" s="3" t="str">
        <f t="shared" si="4"/>
        <v/>
      </c>
    </row>
    <row r="20" spans="1:30">
      <c r="A20" s="2">
        <v>19</v>
      </c>
      <c r="B20" s="2" t="str">
        <f>IF(入力①!$B$3="","",入力①!$B$3)</f>
        <v/>
      </c>
      <c r="C20" s="2" t="str">
        <f>IFERROR(VLOOKUP(B20,学校コード表!$A$2:$E$166,4,FALSE),"")</f>
        <v/>
      </c>
      <c r="D20" s="2" t="str">
        <f t="shared" si="0"/>
        <v xml:space="preserve">
</v>
      </c>
      <c r="E20" s="2" t="str">
        <f>IF(入力①!C25="","",入力①!C25)</f>
        <v/>
      </c>
      <c r="F20" s="2" t="str">
        <f>IF(入力①!D25="","",入力①!D25)</f>
        <v/>
      </c>
      <c r="G20" s="2" t="str">
        <f>IF(入力①!E25="","",入力①!E25)</f>
        <v/>
      </c>
      <c r="H20" s="2" t="str">
        <f>IF(入力①!D25="","",入力①!D25)</f>
        <v/>
      </c>
      <c r="I20" s="2" t="str">
        <f>IF(入力①!F25="","",IF(入力①!F25="男",1,2))</f>
        <v/>
      </c>
      <c r="J20" s="2" t="str">
        <f>IF(入力①!G25="","",入力①!G25)</f>
        <v/>
      </c>
      <c r="M20" s="2" t="str">
        <f>IF(入力①!$F$3="","",入力①!$F$3)</f>
        <v/>
      </c>
      <c r="N20" s="2" t="str">
        <f>IF(入力①!H25="","","'"&amp;入力①!H25)</f>
        <v/>
      </c>
      <c r="O20" s="2" t="str">
        <f>IF('入力②＋印刷'!G25="","",VLOOKUP('入力②＋印刷'!G25,個人種目一覧!$A$2:$B$108,2,FALSE))</f>
        <v/>
      </c>
      <c r="P20" s="3" t="str">
        <f>IF('入力②＋印刷'!H25="","",'入力②＋印刷'!H25)</f>
        <v/>
      </c>
      <c r="Q20" s="3"/>
      <c r="R20" s="3" t="str">
        <f t="shared" si="1"/>
        <v/>
      </c>
      <c r="S20" s="2" t="str">
        <f>IF('入力②＋印刷'!I25="","",VLOOKUP('入力②＋印刷'!I25,個人種目一覧!$A$2:$B$108,2,FALSE))</f>
        <v/>
      </c>
      <c r="T20" s="3" t="str">
        <f>IF('入力②＋印刷'!J25="","",'入力②＋印刷'!J25)</f>
        <v/>
      </c>
      <c r="U20" s="3"/>
      <c r="V20" s="3" t="str">
        <f t="shared" si="2"/>
        <v/>
      </c>
      <c r="W20" s="2" t="str">
        <f>IF('入力②＋印刷'!K25="","",VLOOKUP('入力②＋印刷'!K25,個人種目一覧!$A$2:$B$108,2,FALSE))</f>
        <v/>
      </c>
      <c r="X20" s="3" t="str">
        <f>IF('入力②＋印刷'!L25="","",'入力②＋印刷'!L25)</f>
        <v/>
      </c>
      <c r="Y20" s="3"/>
      <c r="Z20" s="3" t="str">
        <f t="shared" si="3"/>
        <v/>
      </c>
      <c r="AA20" s="2" t="str">
        <f>IF('入力②＋印刷'!M25="","",VLOOKUP('入力②＋印刷'!M25,リレー種目一覧!$A$2:$B$11,2,FALSE))</f>
        <v/>
      </c>
      <c r="AB20" s="3" t="str">
        <f>IF('入力②＋印刷'!N25="","",'入力②＋印刷'!N25)</f>
        <v/>
      </c>
      <c r="AD20" s="3" t="str">
        <f t="shared" si="4"/>
        <v/>
      </c>
    </row>
    <row r="21" spans="1:30">
      <c r="A21" s="2">
        <v>20</v>
      </c>
      <c r="B21" s="2" t="str">
        <f>IF(入力①!$B$3="","",入力①!$B$3)</f>
        <v/>
      </c>
      <c r="C21" s="2" t="str">
        <f>IFERROR(VLOOKUP(B21,学校コード表!$A$2:$E$166,4,FALSE),"")</f>
        <v/>
      </c>
      <c r="D21" s="2" t="str">
        <f t="shared" si="0"/>
        <v xml:space="preserve">
</v>
      </c>
      <c r="E21" s="2" t="str">
        <f>IF(入力①!C26="","",入力①!C26)</f>
        <v/>
      </c>
      <c r="F21" s="2" t="str">
        <f>IF(入力①!D26="","",入力①!D26)</f>
        <v/>
      </c>
      <c r="G21" s="2" t="str">
        <f>IF(入力①!E26="","",入力①!E26)</f>
        <v/>
      </c>
      <c r="H21" s="2" t="str">
        <f>IF(入力①!D26="","",入力①!D26)</f>
        <v/>
      </c>
      <c r="I21" s="2" t="str">
        <f>IF(入力①!F26="","",IF(入力①!F26="男",1,2))</f>
        <v/>
      </c>
      <c r="J21" s="2" t="str">
        <f>IF(入力①!G26="","",入力①!G26)</f>
        <v/>
      </c>
      <c r="M21" s="2" t="str">
        <f>IF(入力①!$F$3="","",入力①!$F$3)</f>
        <v/>
      </c>
      <c r="N21" s="2" t="str">
        <f>IF(入力①!H26="","","'"&amp;入力①!H26)</f>
        <v/>
      </c>
      <c r="O21" s="2" t="str">
        <f>IF('入力②＋印刷'!G26="","",VLOOKUP('入力②＋印刷'!G26,個人種目一覧!$A$2:$B$108,2,FALSE))</f>
        <v/>
      </c>
      <c r="P21" s="3" t="str">
        <f>IF('入力②＋印刷'!H26="","",'入力②＋印刷'!H26)</f>
        <v/>
      </c>
      <c r="Q21" s="3"/>
      <c r="R21" s="3" t="str">
        <f t="shared" si="1"/>
        <v/>
      </c>
      <c r="S21" s="2" t="str">
        <f>IF('入力②＋印刷'!I26="","",VLOOKUP('入力②＋印刷'!I26,個人種目一覧!$A$2:$B$108,2,FALSE))</f>
        <v/>
      </c>
      <c r="T21" s="3" t="str">
        <f>IF('入力②＋印刷'!J26="","",'入力②＋印刷'!J26)</f>
        <v/>
      </c>
      <c r="U21" s="3"/>
      <c r="V21" s="3" t="str">
        <f t="shared" si="2"/>
        <v/>
      </c>
      <c r="W21" s="2" t="str">
        <f>IF('入力②＋印刷'!K26="","",VLOOKUP('入力②＋印刷'!K26,個人種目一覧!$A$2:$B$108,2,FALSE))</f>
        <v/>
      </c>
      <c r="X21" s="3" t="str">
        <f>IF('入力②＋印刷'!L26="","",'入力②＋印刷'!L26)</f>
        <v/>
      </c>
      <c r="Y21" s="3"/>
      <c r="Z21" s="3" t="str">
        <f t="shared" si="3"/>
        <v/>
      </c>
      <c r="AA21" s="2" t="str">
        <f>IF('入力②＋印刷'!M26="","",VLOOKUP('入力②＋印刷'!M26,リレー種目一覧!$A$2:$B$11,2,FALSE))</f>
        <v/>
      </c>
      <c r="AB21" s="3" t="str">
        <f>IF('入力②＋印刷'!N26="","",'入力②＋印刷'!N26)</f>
        <v/>
      </c>
      <c r="AD21" s="3" t="str">
        <f t="shared" si="4"/>
        <v/>
      </c>
    </row>
    <row r="22" spans="1:30">
      <c r="A22" s="2">
        <v>21</v>
      </c>
      <c r="B22" s="2" t="str">
        <f>IF(入力①!$B$3="","",入力①!$B$3)</f>
        <v/>
      </c>
      <c r="C22" s="2" t="str">
        <f>IFERROR(VLOOKUP(B22,学校コード表!$A$2:$E$166,4,FALSE),"")</f>
        <v/>
      </c>
      <c r="D22" s="2" t="str">
        <f t="shared" si="0"/>
        <v xml:space="preserve">
</v>
      </c>
      <c r="E22" s="2" t="str">
        <f>IF(入力①!C27="","",入力①!C27)</f>
        <v/>
      </c>
      <c r="F22" s="2" t="str">
        <f>IF(入力①!D27="","",入力①!D27)</f>
        <v/>
      </c>
      <c r="G22" s="2" t="str">
        <f>IF(入力①!E27="","",入力①!E27)</f>
        <v/>
      </c>
      <c r="H22" s="2" t="str">
        <f>IF(入力①!D27="","",入力①!D27)</f>
        <v/>
      </c>
      <c r="I22" s="2" t="str">
        <f>IF(入力①!F27="","",IF(入力①!F27="男",1,2))</f>
        <v/>
      </c>
      <c r="J22" s="2" t="str">
        <f>IF(入力①!G27="","",入力①!G27)</f>
        <v/>
      </c>
      <c r="M22" s="2" t="str">
        <f>IF(入力①!$F$3="","",入力①!$F$3)</f>
        <v/>
      </c>
      <c r="N22" s="2" t="str">
        <f>IF(入力①!H27="","","'"&amp;入力①!H27)</f>
        <v/>
      </c>
      <c r="O22" s="2" t="str">
        <f>IF('入力②＋印刷'!G27="","",VLOOKUP('入力②＋印刷'!G27,個人種目一覧!$A$2:$B$108,2,FALSE))</f>
        <v/>
      </c>
      <c r="P22" s="3" t="str">
        <f>IF('入力②＋印刷'!H27="","",'入力②＋印刷'!H27)</f>
        <v/>
      </c>
      <c r="Q22" s="3"/>
      <c r="R22" s="3" t="str">
        <f t="shared" si="1"/>
        <v/>
      </c>
      <c r="S22" s="2" t="str">
        <f>IF('入力②＋印刷'!I27="","",VLOOKUP('入力②＋印刷'!I27,個人種目一覧!$A$2:$B$108,2,FALSE))</f>
        <v/>
      </c>
      <c r="T22" s="3" t="str">
        <f>IF('入力②＋印刷'!J27="","",'入力②＋印刷'!J27)</f>
        <v/>
      </c>
      <c r="U22" s="3"/>
      <c r="V22" s="3" t="str">
        <f t="shared" si="2"/>
        <v/>
      </c>
      <c r="W22" s="2" t="str">
        <f>IF('入力②＋印刷'!K27="","",VLOOKUP('入力②＋印刷'!K27,個人種目一覧!$A$2:$B$108,2,FALSE))</f>
        <v/>
      </c>
      <c r="X22" s="3" t="str">
        <f>IF('入力②＋印刷'!L27="","",'入力②＋印刷'!L27)</f>
        <v/>
      </c>
      <c r="Y22" s="3"/>
      <c r="Z22" s="3" t="str">
        <f t="shared" si="3"/>
        <v/>
      </c>
      <c r="AA22" s="2" t="str">
        <f>IF('入力②＋印刷'!M27="","",VLOOKUP('入力②＋印刷'!M27,リレー種目一覧!$A$2:$B$11,2,FALSE))</f>
        <v/>
      </c>
      <c r="AB22" s="3" t="str">
        <f>IF('入力②＋印刷'!N27="","",'入力②＋印刷'!N27)</f>
        <v/>
      </c>
      <c r="AD22" s="3" t="str">
        <f t="shared" si="4"/>
        <v/>
      </c>
    </row>
    <row r="23" spans="1:30">
      <c r="A23" s="2">
        <v>22</v>
      </c>
      <c r="B23" s="2" t="str">
        <f>IF(入力①!$B$3="","",入力①!$B$3)</f>
        <v/>
      </c>
      <c r="C23" s="2" t="str">
        <f>IFERROR(VLOOKUP(B23,学校コード表!$A$2:$E$166,4,FALSE),"")</f>
        <v/>
      </c>
      <c r="D23" s="2" t="str">
        <f t="shared" si="0"/>
        <v xml:space="preserve">
</v>
      </c>
      <c r="E23" s="2" t="str">
        <f>IF(入力①!C28="","",入力①!C28)</f>
        <v/>
      </c>
      <c r="F23" s="2" t="str">
        <f>IF(入力①!D28="","",入力①!D28)</f>
        <v/>
      </c>
      <c r="G23" s="2" t="str">
        <f>IF(入力①!E28="","",入力①!E28)</f>
        <v/>
      </c>
      <c r="H23" s="2" t="str">
        <f>IF(入力①!D28="","",入力①!D28)</f>
        <v/>
      </c>
      <c r="I23" s="2" t="str">
        <f>IF(入力①!F28="","",IF(入力①!F28="男",1,2))</f>
        <v/>
      </c>
      <c r="J23" s="2" t="str">
        <f>IF(入力①!G28="","",入力①!G28)</f>
        <v/>
      </c>
      <c r="M23" s="2" t="str">
        <f>IF(入力①!$F$3="","",入力①!$F$3)</f>
        <v/>
      </c>
      <c r="N23" s="2" t="str">
        <f>IF(入力①!H28="","","'"&amp;入力①!H28)</f>
        <v/>
      </c>
      <c r="O23" s="2" t="str">
        <f>IF('入力②＋印刷'!G28="","",VLOOKUP('入力②＋印刷'!G28,個人種目一覧!$A$2:$B$108,2,FALSE))</f>
        <v/>
      </c>
      <c r="P23" s="3" t="str">
        <f>IF('入力②＋印刷'!H28="","",'入力②＋印刷'!H28)</f>
        <v/>
      </c>
      <c r="Q23" s="3"/>
      <c r="R23" s="3" t="str">
        <f t="shared" si="1"/>
        <v/>
      </c>
      <c r="S23" s="2" t="str">
        <f>IF('入力②＋印刷'!I28="","",VLOOKUP('入力②＋印刷'!I28,個人種目一覧!$A$2:$B$108,2,FALSE))</f>
        <v/>
      </c>
      <c r="T23" s="3" t="str">
        <f>IF('入力②＋印刷'!J28="","",'入力②＋印刷'!J28)</f>
        <v/>
      </c>
      <c r="U23" s="3"/>
      <c r="V23" s="3" t="str">
        <f t="shared" si="2"/>
        <v/>
      </c>
      <c r="W23" s="2" t="str">
        <f>IF('入力②＋印刷'!K28="","",VLOOKUP('入力②＋印刷'!K28,個人種目一覧!$A$2:$B$108,2,FALSE))</f>
        <v/>
      </c>
      <c r="X23" s="3" t="str">
        <f>IF('入力②＋印刷'!L28="","",'入力②＋印刷'!L28)</f>
        <v/>
      </c>
      <c r="Y23" s="3"/>
      <c r="Z23" s="3" t="str">
        <f t="shared" si="3"/>
        <v/>
      </c>
      <c r="AA23" s="2" t="str">
        <f>IF('入力②＋印刷'!M28="","",VLOOKUP('入力②＋印刷'!M28,リレー種目一覧!$A$2:$B$11,2,FALSE))</f>
        <v/>
      </c>
      <c r="AB23" s="3" t="str">
        <f>IF('入力②＋印刷'!N28="","",'入力②＋印刷'!N28)</f>
        <v/>
      </c>
      <c r="AD23" s="3" t="str">
        <f t="shared" si="4"/>
        <v/>
      </c>
    </row>
    <row r="24" spans="1:30">
      <c r="A24" s="2">
        <v>23</v>
      </c>
      <c r="B24" s="2" t="str">
        <f>IF(入力①!$B$3="","",入力①!$B$3)</f>
        <v/>
      </c>
      <c r="C24" s="2" t="str">
        <f>IFERROR(VLOOKUP(B24,学校コード表!$A$2:$E$166,4,FALSE),"")</f>
        <v/>
      </c>
      <c r="D24" s="2" t="str">
        <f t="shared" si="0"/>
        <v xml:space="preserve">
</v>
      </c>
      <c r="E24" s="2" t="str">
        <f>IF(入力①!C29="","",入力①!C29)</f>
        <v/>
      </c>
      <c r="F24" s="2" t="str">
        <f>IF(入力①!D29="","",入力①!D29)</f>
        <v/>
      </c>
      <c r="G24" s="2" t="str">
        <f>IF(入力①!E29="","",入力①!E29)</f>
        <v/>
      </c>
      <c r="H24" s="2" t="str">
        <f>IF(入力①!D29="","",入力①!D29)</f>
        <v/>
      </c>
      <c r="I24" s="2" t="str">
        <f>IF(入力①!F29="","",IF(入力①!F29="男",1,2))</f>
        <v/>
      </c>
      <c r="J24" s="2" t="str">
        <f>IF(入力①!G29="","",入力①!G29)</f>
        <v/>
      </c>
      <c r="M24" s="2" t="str">
        <f>IF(入力①!$F$3="","",入力①!$F$3)</f>
        <v/>
      </c>
      <c r="N24" s="2" t="str">
        <f>IF(入力①!H29="","","'"&amp;入力①!H29)</f>
        <v/>
      </c>
      <c r="O24" s="2" t="str">
        <f>IF('入力②＋印刷'!G29="","",VLOOKUP('入力②＋印刷'!G29,個人種目一覧!$A$2:$B$108,2,FALSE))</f>
        <v/>
      </c>
      <c r="P24" s="3" t="str">
        <f>IF('入力②＋印刷'!H29="","",'入力②＋印刷'!H29)</f>
        <v/>
      </c>
      <c r="Q24" s="3"/>
      <c r="R24" s="3" t="str">
        <f t="shared" si="1"/>
        <v/>
      </c>
      <c r="S24" s="2" t="str">
        <f>IF('入力②＋印刷'!I29="","",VLOOKUP('入力②＋印刷'!I29,個人種目一覧!$A$2:$B$108,2,FALSE))</f>
        <v/>
      </c>
      <c r="T24" s="3" t="str">
        <f>IF('入力②＋印刷'!J29="","",'入力②＋印刷'!J29)</f>
        <v/>
      </c>
      <c r="U24" s="3"/>
      <c r="V24" s="3" t="str">
        <f t="shared" si="2"/>
        <v/>
      </c>
      <c r="W24" s="2" t="str">
        <f>IF('入力②＋印刷'!K29="","",VLOOKUP('入力②＋印刷'!K29,個人種目一覧!$A$2:$B$108,2,FALSE))</f>
        <v/>
      </c>
      <c r="X24" s="3" t="str">
        <f>IF('入力②＋印刷'!L29="","",'入力②＋印刷'!L29)</f>
        <v/>
      </c>
      <c r="Y24" s="3"/>
      <c r="Z24" s="3" t="str">
        <f t="shared" si="3"/>
        <v/>
      </c>
      <c r="AA24" s="2" t="str">
        <f>IF('入力②＋印刷'!M29="","",VLOOKUP('入力②＋印刷'!M29,リレー種目一覧!$A$2:$B$11,2,FALSE))</f>
        <v/>
      </c>
      <c r="AB24" s="3" t="str">
        <f>IF('入力②＋印刷'!N29="","",'入力②＋印刷'!N29)</f>
        <v/>
      </c>
      <c r="AD24" s="3" t="str">
        <f t="shared" si="4"/>
        <v/>
      </c>
    </row>
    <row r="25" spans="1:30">
      <c r="A25" s="2">
        <v>24</v>
      </c>
      <c r="B25" s="2" t="str">
        <f>IF(入力①!$B$3="","",入力①!$B$3)</f>
        <v/>
      </c>
      <c r="C25" s="2" t="str">
        <f>IFERROR(VLOOKUP(B25,学校コード表!$A$2:$E$166,4,FALSE),"")</f>
        <v/>
      </c>
      <c r="D25" s="2" t="str">
        <f t="shared" si="0"/>
        <v xml:space="preserve">
</v>
      </c>
      <c r="E25" s="2" t="str">
        <f>IF(入力①!C30="","",入力①!C30)</f>
        <v/>
      </c>
      <c r="F25" s="2" t="str">
        <f>IF(入力①!D30="","",入力①!D30)</f>
        <v/>
      </c>
      <c r="G25" s="2" t="str">
        <f>IF(入力①!E30="","",入力①!E30)</f>
        <v/>
      </c>
      <c r="H25" s="2" t="str">
        <f>IF(入力①!D30="","",入力①!D30)</f>
        <v/>
      </c>
      <c r="I25" s="2" t="str">
        <f>IF(入力①!F30="","",IF(入力①!F30="男",1,2))</f>
        <v/>
      </c>
      <c r="J25" s="2" t="str">
        <f>IF(入力①!G30="","",入力①!G30)</f>
        <v/>
      </c>
      <c r="M25" s="2" t="str">
        <f>IF(入力①!$F$3="","",入力①!$F$3)</f>
        <v/>
      </c>
      <c r="N25" s="2" t="str">
        <f>IF(入力①!H30="","","'"&amp;入力①!H30)</f>
        <v/>
      </c>
      <c r="O25" s="2" t="str">
        <f>IF('入力②＋印刷'!G30="","",VLOOKUP('入力②＋印刷'!G30,個人種目一覧!$A$2:$B$108,2,FALSE))</f>
        <v/>
      </c>
      <c r="P25" s="3" t="str">
        <f>IF('入力②＋印刷'!H30="","",'入力②＋印刷'!H30)</f>
        <v/>
      </c>
      <c r="Q25" s="3"/>
      <c r="R25" s="3" t="str">
        <f t="shared" si="1"/>
        <v/>
      </c>
      <c r="S25" s="2" t="str">
        <f>IF('入力②＋印刷'!I30="","",VLOOKUP('入力②＋印刷'!I30,個人種目一覧!$A$2:$B$108,2,FALSE))</f>
        <v/>
      </c>
      <c r="T25" s="3" t="str">
        <f>IF('入力②＋印刷'!J30="","",'入力②＋印刷'!J30)</f>
        <v/>
      </c>
      <c r="U25" s="3"/>
      <c r="V25" s="3" t="str">
        <f t="shared" si="2"/>
        <v/>
      </c>
      <c r="W25" s="2" t="str">
        <f>IF('入力②＋印刷'!K30="","",VLOOKUP('入力②＋印刷'!K30,個人種目一覧!$A$2:$B$108,2,FALSE))</f>
        <v/>
      </c>
      <c r="X25" s="3" t="str">
        <f>IF('入力②＋印刷'!L30="","",'入力②＋印刷'!L30)</f>
        <v/>
      </c>
      <c r="Y25" s="3"/>
      <c r="Z25" s="3" t="str">
        <f t="shared" si="3"/>
        <v/>
      </c>
      <c r="AA25" s="2" t="str">
        <f>IF('入力②＋印刷'!M30="","",VLOOKUP('入力②＋印刷'!M30,リレー種目一覧!$A$2:$B$11,2,FALSE))</f>
        <v/>
      </c>
      <c r="AB25" s="3" t="str">
        <f>IF('入力②＋印刷'!N30="","",'入力②＋印刷'!N30)</f>
        <v/>
      </c>
      <c r="AD25" s="3" t="str">
        <f t="shared" si="4"/>
        <v/>
      </c>
    </row>
    <row r="26" spans="1:30">
      <c r="A26" s="2">
        <v>25</v>
      </c>
      <c r="B26" s="2" t="str">
        <f>IF(入力①!$B$3="","",入力①!$B$3)</f>
        <v/>
      </c>
      <c r="C26" s="2" t="str">
        <f>IFERROR(VLOOKUP(B26,学校コード表!$A$2:$E$166,4,FALSE),"")</f>
        <v/>
      </c>
      <c r="D26" s="2" t="str">
        <f t="shared" si="0"/>
        <v xml:space="preserve">
</v>
      </c>
      <c r="E26" s="2" t="str">
        <f>IF(入力①!C31="","",入力①!C31)</f>
        <v/>
      </c>
      <c r="F26" s="2" t="str">
        <f>IF(入力①!D31="","",入力①!D31)</f>
        <v/>
      </c>
      <c r="G26" s="2" t="str">
        <f>IF(入力①!E31="","",入力①!E31)</f>
        <v/>
      </c>
      <c r="H26" s="2" t="str">
        <f>IF(入力①!D31="","",入力①!D31)</f>
        <v/>
      </c>
      <c r="I26" s="2" t="str">
        <f>IF(入力①!F31="","",IF(入力①!F31="男",1,2))</f>
        <v/>
      </c>
      <c r="J26" s="2" t="str">
        <f>IF(入力①!G31="","",入力①!G31)</f>
        <v/>
      </c>
      <c r="M26" s="2" t="str">
        <f>IF(入力①!$F$3="","",入力①!$F$3)</f>
        <v/>
      </c>
      <c r="N26" s="2" t="str">
        <f>IF(入力①!H31="","","'"&amp;入力①!H31)</f>
        <v/>
      </c>
      <c r="O26" s="2" t="str">
        <f>IF('入力②＋印刷'!G31="","",VLOOKUP('入力②＋印刷'!G31,個人種目一覧!$A$2:$B$108,2,FALSE))</f>
        <v/>
      </c>
      <c r="P26" s="3" t="str">
        <f>IF('入力②＋印刷'!H31="","",'入力②＋印刷'!H31)</f>
        <v/>
      </c>
      <c r="Q26" s="3"/>
      <c r="R26" s="3" t="str">
        <f t="shared" si="1"/>
        <v/>
      </c>
      <c r="S26" s="2" t="str">
        <f>IF('入力②＋印刷'!I31="","",VLOOKUP('入力②＋印刷'!I31,個人種目一覧!$A$2:$B$108,2,FALSE))</f>
        <v/>
      </c>
      <c r="T26" s="3" t="str">
        <f>IF('入力②＋印刷'!J31="","",'入力②＋印刷'!J31)</f>
        <v/>
      </c>
      <c r="U26" s="3"/>
      <c r="V26" s="3" t="str">
        <f t="shared" si="2"/>
        <v/>
      </c>
      <c r="W26" s="2" t="str">
        <f>IF('入力②＋印刷'!K31="","",VLOOKUP('入力②＋印刷'!K31,個人種目一覧!$A$2:$B$108,2,FALSE))</f>
        <v/>
      </c>
      <c r="X26" s="3" t="str">
        <f>IF('入力②＋印刷'!L31="","",'入力②＋印刷'!L31)</f>
        <v/>
      </c>
      <c r="Y26" s="3"/>
      <c r="Z26" s="3" t="str">
        <f t="shared" si="3"/>
        <v/>
      </c>
      <c r="AA26" s="2" t="str">
        <f>IF('入力②＋印刷'!M31="","",VLOOKUP('入力②＋印刷'!M31,リレー種目一覧!$A$2:$B$11,2,FALSE))</f>
        <v/>
      </c>
      <c r="AB26" s="3" t="str">
        <f>IF('入力②＋印刷'!N31="","",'入力②＋印刷'!N31)</f>
        <v/>
      </c>
      <c r="AD26" s="3" t="str">
        <f t="shared" si="4"/>
        <v/>
      </c>
    </row>
    <row r="27" spans="1:30">
      <c r="A27" s="2">
        <v>26</v>
      </c>
      <c r="B27" s="2" t="str">
        <f>IF(入力①!$B$3="","",入力①!$B$3)</f>
        <v/>
      </c>
      <c r="C27" s="2" t="str">
        <f>IFERROR(VLOOKUP(B27,学校コード表!$A$2:$E$166,4,FALSE),"")</f>
        <v/>
      </c>
      <c r="D27" s="2" t="str">
        <f t="shared" si="0"/>
        <v xml:space="preserve">
</v>
      </c>
      <c r="E27" s="2" t="str">
        <f>IF(入力①!C32="","",入力①!C32)</f>
        <v/>
      </c>
      <c r="F27" s="2" t="str">
        <f>IF(入力①!D32="","",入力①!D32)</f>
        <v/>
      </c>
      <c r="G27" s="2" t="str">
        <f>IF(入力①!E32="","",入力①!E32)</f>
        <v/>
      </c>
      <c r="H27" s="2" t="str">
        <f>IF(入力①!D32="","",入力①!D32)</f>
        <v/>
      </c>
      <c r="I27" s="2" t="str">
        <f>IF(入力①!F32="","",IF(入力①!F32="男",1,2))</f>
        <v/>
      </c>
      <c r="J27" s="2" t="str">
        <f>IF(入力①!G32="","",入力①!G32)</f>
        <v/>
      </c>
      <c r="M27" s="2" t="str">
        <f>IF(入力①!$F$3="","",入力①!$F$3)</f>
        <v/>
      </c>
      <c r="N27" s="2" t="str">
        <f>IF(入力①!H32="","","'"&amp;入力①!H32)</f>
        <v/>
      </c>
      <c r="O27" s="2" t="str">
        <f>IF('入力②＋印刷'!G32="","",VLOOKUP('入力②＋印刷'!G32,個人種目一覧!$A$2:$B$108,2,FALSE))</f>
        <v/>
      </c>
      <c r="P27" s="3" t="str">
        <f>IF('入力②＋印刷'!H32="","",'入力②＋印刷'!H32)</f>
        <v/>
      </c>
      <c r="Q27" s="3"/>
      <c r="R27" s="3" t="str">
        <f t="shared" si="1"/>
        <v/>
      </c>
      <c r="S27" s="2" t="str">
        <f>IF('入力②＋印刷'!I32="","",VLOOKUP('入力②＋印刷'!I32,個人種目一覧!$A$2:$B$108,2,FALSE))</f>
        <v/>
      </c>
      <c r="T27" s="3" t="str">
        <f>IF('入力②＋印刷'!J32="","",'入力②＋印刷'!J32)</f>
        <v/>
      </c>
      <c r="U27" s="3"/>
      <c r="V27" s="3" t="str">
        <f t="shared" si="2"/>
        <v/>
      </c>
      <c r="W27" s="2" t="str">
        <f>IF('入力②＋印刷'!K32="","",VLOOKUP('入力②＋印刷'!K32,個人種目一覧!$A$2:$B$108,2,FALSE))</f>
        <v/>
      </c>
      <c r="X27" s="3" t="str">
        <f>IF('入力②＋印刷'!L32="","",'入力②＋印刷'!L32)</f>
        <v/>
      </c>
      <c r="Y27" s="3"/>
      <c r="Z27" s="3" t="str">
        <f t="shared" si="3"/>
        <v/>
      </c>
      <c r="AA27" s="2" t="str">
        <f>IF('入力②＋印刷'!M32="","",VLOOKUP('入力②＋印刷'!M32,リレー種目一覧!$A$2:$B$11,2,FALSE))</f>
        <v/>
      </c>
      <c r="AB27" s="3" t="str">
        <f>IF('入力②＋印刷'!N32="","",'入力②＋印刷'!N32)</f>
        <v/>
      </c>
      <c r="AD27" s="3" t="str">
        <f t="shared" si="4"/>
        <v/>
      </c>
    </row>
    <row r="28" spans="1:30">
      <c r="A28" s="2">
        <v>27</v>
      </c>
      <c r="B28" s="2" t="str">
        <f>IF(入力①!$B$3="","",入力①!$B$3)</f>
        <v/>
      </c>
      <c r="C28" s="2" t="str">
        <f>IFERROR(VLOOKUP(B28,学校コード表!$A$2:$E$166,4,FALSE),"")</f>
        <v/>
      </c>
      <c r="D28" s="2" t="str">
        <f t="shared" si="0"/>
        <v xml:space="preserve">
</v>
      </c>
      <c r="E28" s="2" t="str">
        <f>IF(入力①!C33="","",入力①!C33)</f>
        <v/>
      </c>
      <c r="F28" s="2" t="str">
        <f>IF(入力①!D33="","",入力①!D33)</f>
        <v/>
      </c>
      <c r="G28" s="2" t="str">
        <f>IF(入力①!E33="","",入力①!E33)</f>
        <v/>
      </c>
      <c r="H28" s="2" t="str">
        <f>IF(入力①!D33="","",入力①!D33)</f>
        <v/>
      </c>
      <c r="I28" s="2" t="str">
        <f>IF(入力①!F33="","",IF(入力①!F33="男",1,2))</f>
        <v/>
      </c>
      <c r="J28" s="2" t="str">
        <f>IF(入力①!G33="","",入力①!G33)</f>
        <v/>
      </c>
      <c r="M28" s="2" t="str">
        <f>IF(入力①!$F$3="","",入力①!$F$3)</f>
        <v/>
      </c>
      <c r="N28" s="2" t="str">
        <f>IF(入力①!H33="","","'"&amp;入力①!H33)</f>
        <v/>
      </c>
      <c r="O28" s="2" t="str">
        <f>IF('入力②＋印刷'!G33="","",VLOOKUP('入力②＋印刷'!G33,個人種目一覧!$A$2:$B$108,2,FALSE))</f>
        <v/>
      </c>
      <c r="P28" s="3" t="str">
        <f>IF('入力②＋印刷'!H33="","",'入力②＋印刷'!H33)</f>
        <v/>
      </c>
      <c r="Q28" s="3"/>
      <c r="R28" s="3" t="str">
        <f t="shared" si="1"/>
        <v/>
      </c>
      <c r="S28" s="2" t="str">
        <f>IF('入力②＋印刷'!I33="","",VLOOKUP('入力②＋印刷'!I33,個人種目一覧!$A$2:$B$108,2,FALSE))</f>
        <v/>
      </c>
      <c r="T28" s="3" t="str">
        <f>IF('入力②＋印刷'!J33="","",'入力②＋印刷'!J33)</f>
        <v/>
      </c>
      <c r="U28" s="3"/>
      <c r="V28" s="3" t="str">
        <f t="shared" si="2"/>
        <v/>
      </c>
      <c r="W28" s="2" t="str">
        <f>IF('入力②＋印刷'!K33="","",VLOOKUP('入力②＋印刷'!K33,個人種目一覧!$A$2:$B$108,2,FALSE))</f>
        <v/>
      </c>
      <c r="X28" s="3" t="str">
        <f>IF('入力②＋印刷'!L33="","",'入力②＋印刷'!L33)</f>
        <v/>
      </c>
      <c r="Y28" s="3"/>
      <c r="Z28" s="3" t="str">
        <f t="shared" si="3"/>
        <v/>
      </c>
      <c r="AA28" s="2" t="str">
        <f>IF('入力②＋印刷'!M33="","",VLOOKUP('入力②＋印刷'!M33,リレー種目一覧!$A$2:$B$11,2,FALSE))</f>
        <v/>
      </c>
      <c r="AB28" s="3" t="str">
        <f>IF('入力②＋印刷'!N33="","",'入力②＋印刷'!N33)</f>
        <v/>
      </c>
      <c r="AD28" s="3" t="str">
        <f t="shared" si="4"/>
        <v/>
      </c>
    </row>
    <row r="29" spans="1:30">
      <c r="A29" s="2">
        <v>28</v>
      </c>
      <c r="B29" s="2" t="str">
        <f>IF(入力①!$B$3="","",入力①!$B$3)</f>
        <v/>
      </c>
      <c r="C29" s="2" t="str">
        <f>IFERROR(VLOOKUP(B29,学校コード表!$A$2:$E$166,4,FALSE),"")</f>
        <v/>
      </c>
      <c r="D29" s="2" t="str">
        <f t="shared" si="0"/>
        <v xml:space="preserve">
</v>
      </c>
      <c r="E29" s="2" t="str">
        <f>IF(入力①!C34="","",入力①!C34)</f>
        <v/>
      </c>
      <c r="F29" s="2" t="str">
        <f>IF(入力①!D34="","",入力①!D34)</f>
        <v/>
      </c>
      <c r="G29" s="2" t="str">
        <f>IF(入力①!E34="","",入力①!E34)</f>
        <v/>
      </c>
      <c r="H29" s="2" t="str">
        <f>IF(入力①!D34="","",入力①!D34)</f>
        <v/>
      </c>
      <c r="I29" s="2" t="str">
        <f>IF(入力①!F34="","",IF(入力①!F34="男",1,2))</f>
        <v/>
      </c>
      <c r="J29" s="2" t="str">
        <f>IF(入力①!G34="","",入力①!G34)</f>
        <v/>
      </c>
      <c r="M29" s="2" t="str">
        <f>IF(入力①!$F$3="","",入力①!$F$3)</f>
        <v/>
      </c>
      <c r="N29" s="2" t="str">
        <f>IF(入力①!H34="","","'"&amp;入力①!H34)</f>
        <v/>
      </c>
      <c r="O29" s="2" t="str">
        <f>IF('入力②＋印刷'!G34="","",VLOOKUP('入力②＋印刷'!G34,個人種目一覧!$A$2:$B$108,2,FALSE))</f>
        <v/>
      </c>
      <c r="P29" s="3" t="str">
        <f>IF('入力②＋印刷'!H34="","",'入力②＋印刷'!H34)</f>
        <v/>
      </c>
      <c r="Q29" s="3"/>
      <c r="R29" s="3" t="str">
        <f t="shared" si="1"/>
        <v/>
      </c>
      <c r="S29" s="2" t="str">
        <f>IF('入力②＋印刷'!I34="","",VLOOKUP('入力②＋印刷'!I34,個人種目一覧!$A$2:$B$108,2,FALSE))</f>
        <v/>
      </c>
      <c r="T29" s="3" t="str">
        <f>IF('入力②＋印刷'!J34="","",'入力②＋印刷'!J34)</f>
        <v/>
      </c>
      <c r="U29" s="3"/>
      <c r="V29" s="3" t="str">
        <f t="shared" si="2"/>
        <v/>
      </c>
      <c r="W29" s="2" t="str">
        <f>IF('入力②＋印刷'!K34="","",VLOOKUP('入力②＋印刷'!K34,個人種目一覧!$A$2:$B$108,2,FALSE))</f>
        <v/>
      </c>
      <c r="X29" s="3" t="str">
        <f>IF('入力②＋印刷'!L34="","",'入力②＋印刷'!L34)</f>
        <v/>
      </c>
      <c r="Y29" s="3"/>
      <c r="Z29" s="3" t="str">
        <f t="shared" si="3"/>
        <v/>
      </c>
      <c r="AA29" s="2" t="str">
        <f>IF('入力②＋印刷'!M34="","",VLOOKUP('入力②＋印刷'!M34,リレー種目一覧!$A$2:$B$11,2,FALSE))</f>
        <v/>
      </c>
      <c r="AB29" s="3" t="str">
        <f>IF('入力②＋印刷'!N34="","",'入力②＋印刷'!N34)</f>
        <v/>
      </c>
      <c r="AD29" s="3" t="str">
        <f t="shared" si="4"/>
        <v/>
      </c>
    </row>
    <row r="30" spans="1:30">
      <c r="A30" s="2">
        <v>29</v>
      </c>
      <c r="B30" s="2" t="str">
        <f>IF(入力①!$B$3="","",入力①!$B$3)</f>
        <v/>
      </c>
      <c r="C30" s="2" t="str">
        <f>IFERROR(VLOOKUP(B30,学校コード表!$A$2:$E$166,4,FALSE),"")</f>
        <v/>
      </c>
      <c r="D30" s="2" t="str">
        <f t="shared" si="0"/>
        <v xml:space="preserve">
</v>
      </c>
      <c r="E30" s="2" t="str">
        <f>IF(入力①!C35="","",入力①!C35)</f>
        <v/>
      </c>
      <c r="F30" s="2" t="str">
        <f>IF(入力①!D35="","",入力①!D35)</f>
        <v/>
      </c>
      <c r="G30" s="2" t="str">
        <f>IF(入力①!E35="","",入力①!E35)</f>
        <v/>
      </c>
      <c r="H30" s="2" t="str">
        <f>IF(入力①!D35="","",入力①!D35)</f>
        <v/>
      </c>
      <c r="I30" s="2" t="str">
        <f>IF(入力①!F35="","",IF(入力①!F35="男",1,2))</f>
        <v/>
      </c>
      <c r="J30" s="2" t="str">
        <f>IF(入力①!G35="","",入力①!G35)</f>
        <v/>
      </c>
      <c r="M30" s="2" t="str">
        <f>IF(入力①!$F$3="","",入力①!$F$3)</f>
        <v/>
      </c>
      <c r="N30" s="2" t="str">
        <f>IF(入力①!H35="","","'"&amp;入力①!H35)</f>
        <v/>
      </c>
      <c r="O30" s="2" t="str">
        <f>IF('入力②＋印刷'!G35="","",VLOOKUP('入力②＋印刷'!G35,個人種目一覧!$A$2:$B$108,2,FALSE))</f>
        <v/>
      </c>
      <c r="P30" s="3" t="str">
        <f>IF('入力②＋印刷'!H35="","",'入力②＋印刷'!H35)</f>
        <v/>
      </c>
      <c r="Q30" s="3"/>
      <c r="R30" s="3" t="str">
        <f t="shared" si="1"/>
        <v/>
      </c>
      <c r="S30" s="2" t="str">
        <f>IF('入力②＋印刷'!I35="","",VLOOKUP('入力②＋印刷'!I35,個人種目一覧!$A$2:$B$108,2,FALSE))</f>
        <v/>
      </c>
      <c r="T30" s="3" t="str">
        <f>IF('入力②＋印刷'!J35="","",'入力②＋印刷'!J35)</f>
        <v/>
      </c>
      <c r="U30" s="3"/>
      <c r="V30" s="3" t="str">
        <f t="shared" si="2"/>
        <v/>
      </c>
      <c r="W30" s="2" t="str">
        <f>IF('入力②＋印刷'!K35="","",VLOOKUP('入力②＋印刷'!K35,個人種目一覧!$A$2:$B$108,2,FALSE))</f>
        <v/>
      </c>
      <c r="X30" s="3" t="str">
        <f>IF('入力②＋印刷'!L35="","",'入力②＋印刷'!L35)</f>
        <v/>
      </c>
      <c r="Y30" s="3"/>
      <c r="Z30" s="3" t="str">
        <f t="shared" si="3"/>
        <v/>
      </c>
      <c r="AA30" s="2" t="str">
        <f>IF('入力②＋印刷'!M35="","",VLOOKUP('入力②＋印刷'!M35,リレー種目一覧!$A$2:$B$11,2,FALSE))</f>
        <v/>
      </c>
      <c r="AB30" s="3" t="str">
        <f>IF('入力②＋印刷'!N35="","",'入力②＋印刷'!N35)</f>
        <v/>
      </c>
      <c r="AD30" s="3" t="str">
        <f t="shared" si="4"/>
        <v/>
      </c>
    </row>
    <row r="31" spans="1:30">
      <c r="A31" s="2">
        <v>30</v>
      </c>
      <c r="B31" s="2" t="str">
        <f>IF(入力①!$B$3="","",入力①!$B$3)</f>
        <v/>
      </c>
      <c r="C31" s="2" t="str">
        <f>IFERROR(VLOOKUP(B31,学校コード表!$A$2:$E$166,4,FALSE),"")</f>
        <v/>
      </c>
      <c r="D31" s="2" t="str">
        <f t="shared" si="0"/>
        <v xml:space="preserve">
</v>
      </c>
      <c r="E31" s="2" t="str">
        <f>IF(入力①!C36="","",入力①!C36)</f>
        <v/>
      </c>
      <c r="F31" s="2" t="str">
        <f>IF(入力①!D36="","",入力①!D36)</f>
        <v/>
      </c>
      <c r="G31" s="2" t="str">
        <f>IF(入力①!E36="","",入力①!E36)</f>
        <v/>
      </c>
      <c r="H31" s="2" t="str">
        <f>IF(入力①!D36="","",入力①!D36)</f>
        <v/>
      </c>
      <c r="I31" s="2" t="str">
        <f>IF(入力①!F36="","",IF(入力①!F36="男",1,2))</f>
        <v/>
      </c>
      <c r="J31" s="2" t="str">
        <f>IF(入力①!G36="","",入力①!G36)</f>
        <v/>
      </c>
      <c r="M31" s="2" t="str">
        <f>IF(入力①!$F$3="","",入力①!$F$3)</f>
        <v/>
      </c>
      <c r="N31" s="2" t="str">
        <f>IF(入力①!H36="","","'"&amp;入力①!H36)</f>
        <v/>
      </c>
      <c r="O31" s="2" t="str">
        <f>IF('入力②＋印刷'!G36="","",VLOOKUP('入力②＋印刷'!G36,個人種目一覧!$A$2:$B$108,2,FALSE))</f>
        <v/>
      </c>
      <c r="P31" s="3" t="str">
        <f>IF('入力②＋印刷'!H36="","",'入力②＋印刷'!H36)</f>
        <v/>
      </c>
      <c r="Q31" s="3"/>
      <c r="R31" s="3" t="str">
        <f t="shared" si="1"/>
        <v/>
      </c>
      <c r="S31" s="2" t="str">
        <f>IF('入力②＋印刷'!I36="","",VLOOKUP('入力②＋印刷'!I36,個人種目一覧!$A$2:$B$108,2,FALSE))</f>
        <v/>
      </c>
      <c r="T31" s="3" t="str">
        <f>IF('入力②＋印刷'!J36="","",'入力②＋印刷'!J36)</f>
        <v/>
      </c>
      <c r="U31" s="3"/>
      <c r="V31" s="3" t="str">
        <f t="shared" si="2"/>
        <v/>
      </c>
      <c r="W31" s="2" t="str">
        <f>IF('入力②＋印刷'!K36="","",VLOOKUP('入力②＋印刷'!K36,個人種目一覧!$A$2:$B$108,2,FALSE))</f>
        <v/>
      </c>
      <c r="X31" s="3" t="str">
        <f>IF('入力②＋印刷'!L36="","",'入力②＋印刷'!L36)</f>
        <v/>
      </c>
      <c r="Y31" s="3"/>
      <c r="Z31" s="3" t="str">
        <f t="shared" si="3"/>
        <v/>
      </c>
      <c r="AA31" s="2" t="str">
        <f>IF('入力②＋印刷'!M36="","",VLOOKUP('入力②＋印刷'!M36,リレー種目一覧!$A$2:$B$11,2,FALSE))</f>
        <v/>
      </c>
      <c r="AB31" s="3" t="str">
        <f>IF('入力②＋印刷'!N36="","",'入力②＋印刷'!N36)</f>
        <v/>
      </c>
      <c r="AD31" s="3" t="str">
        <f t="shared" si="4"/>
        <v/>
      </c>
    </row>
    <row r="32" spans="1:30">
      <c r="A32" s="2">
        <v>31</v>
      </c>
      <c r="B32" s="2" t="str">
        <f>IF(入力①!$B$3="","",入力①!$B$3)</f>
        <v/>
      </c>
      <c r="C32" s="2" t="str">
        <f>IFERROR(VLOOKUP(B32,学校コード表!$A$2:$E$166,4,FALSE),"")</f>
        <v/>
      </c>
      <c r="D32" s="2" t="str">
        <f t="shared" si="0"/>
        <v xml:space="preserve">
</v>
      </c>
      <c r="E32" s="2" t="str">
        <f>IF(入力①!C37="","",入力①!C37)</f>
        <v/>
      </c>
      <c r="F32" s="2" t="str">
        <f>IF(入力①!D37="","",入力①!D37)</f>
        <v/>
      </c>
      <c r="G32" s="2" t="str">
        <f>IF(入力①!E37="","",入力①!E37)</f>
        <v/>
      </c>
      <c r="H32" s="2" t="str">
        <f>IF(入力①!D37="","",入力①!D37)</f>
        <v/>
      </c>
      <c r="I32" s="2" t="str">
        <f>IF(入力①!F37="","",IF(入力①!F37="男",1,2))</f>
        <v/>
      </c>
      <c r="J32" s="2" t="str">
        <f>IF(入力①!G37="","",入力①!G37)</f>
        <v/>
      </c>
      <c r="M32" s="2" t="str">
        <f>IF(入力①!$F$3="","",入力①!$F$3)</f>
        <v/>
      </c>
      <c r="N32" s="2" t="str">
        <f>IF(入力①!H37="","","'"&amp;入力①!H37)</f>
        <v/>
      </c>
      <c r="O32" s="2" t="str">
        <f>IF('入力②＋印刷'!G54="","",VLOOKUP('入力②＋印刷'!G54,個人種目一覧!$A$2:$B$108,2,FALSE))</f>
        <v/>
      </c>
      <c r="P32" s="3" t="str">
        <f>IF('入力②＋印刷'!H54="","",'入力②＋印刷'!H54)</f>
        <v/>
      </c>
      <c r="Q32" s="3"/>
      <c r="R32" s="3" t="str">
        <f t="shared" si="1"/>
        <v/>
      </c>
      <c r="S32" s="2" t="str">
        <f>IF('入力②＋印刷'!I54="","",VLOOKUP('入力②＋印刷'!I54,個人種目一覧!$A$2:$B$108,2,FALSE))</f>
        <v/>
      </c>
      <c r="T32" s="3" t="str">
        <f>IF('入力②＋印刷'!J54="","",'入力②＋印刷'!J54)</f>
        <v/>
      </c>
      <c r="U32" s="3"/>
      <c r="V32" s="3" t="str">
        <f t="shared" si="2"/>
        <v/>
      </c>
      <c r="W32" s="2" t="str">
        <f>IF('入力②＋印刷'!K54="","",VLOOKUP('入力②＋印刷'!K54,個人種目一覧!$A$2:$B$108,2,FALSE))</f>
        <v/>
      </c>
      <c r="X32" s="3" t="str">
        <f>IF('入力②＋印刷'!L54="","",'入力②＋印刷'!L54)</f>
        <v/>
      </c>
      <c r="Y32" s="3"/>
      <c r="Z32" s="3" t="str">
        <f t="shared" si="3"/>
        <v/>
      </c>
      <c r="AA32" s="2" t="str">
        <f>IF('入力②＋印刷'!M54="","",VLOOKUP('入力②＋印刷'!M54,リレー種目一覧!$A$2:$B$11,2,FALSE))</f>
        <v/>
      </c>
      <c r="AB32" s="3" t="str">
        <f>IF('入力②＋印刷'!N54="","",'入力②＋印刷'!N54)</f>
        <v/>
      </c>
      <c r="AD32" s="3" t="str">
        <f t="shared" si="4"/>
        <v/>
      </c>
    </row>
    <row r="33" spans="1:30">
      <c r="A33" s="2">
        <v>32</v>
      </c>
      <c r="B33" s="2" t="str">
        <f>IF(入力①!$B$3="","",入力①!$B$3)</f>
        <v/>
      </c>
      <c r="C33" s="2" t="str">
        <f>IFERROR(VLOOKUP(B33,学校コード表!$A$2:$E$166,4,FALSE),"")</f>
        <v/>
      </c>
      <c r="D33" s="2" t="str">
        <f t="shared" si="0"/>
        <v xml:space="preserve">
</v>
      </c>
      <c r="E33" s="2" t="str">
        <f>IF(入力①!C38="","",入力①!C38)</f>
        <v/>
      </c>
      <c r="F33" s="2" t="str">
        <f>IF(入力①!D38="","",入力①!D38)</f>
        <v/>
      </c>
      <c r="G33" s="2" t="str">
        <f>IF(入力①!E38="","",入力①!E38)</f>
        <v/>
      </c>
      <c r="H33" s="2" t="str">
        <f>IF(入力①!D38="","",入力①!D38)</f>
        <v/>
      </c>
      <c r="I33" s="2" t="str">
        <f>IF(入力①!F38="","",IF(入力①!F38="男",1,2))</f>
        <v/>
      </c>
      <c r="J33" s="2" t="str">
        <f>IF(入力①!G38="","",入力①!G38)</f>
        <v/>
      </c>
      <c r="M33" s="2" t="str">
        <f>IF(入力①!$F$3="","",入力①!$F$3)</f>
        <v/>
      </c>
      <c r="N33" s="2" t="str">
        <f>IF(入力①!H38="","","'"&amp;入力①!H38)</f>
        <v/>
      </c>
      <c r="O33" s="2" t="str">
        <f>IF('入力②＋印刷'!G55="","",VLOOKUP('入力②＋印刷'!G55,個人種目一覧!$A$2:$B$108,2,FALSE))</f>
        <v/>
      </c>
      <c r="P33" s="3" t="str">
        <f>IF('入力②＋印刷'!H55="","",'入力②＋印刷'!H55)</f>
        <v/>
      </c>
      <c r="Q33" s="3"/>
      <c r="R33" s="3" t="str">
        <f t="shared" si="1"/>
        <v/>
      </c>
      <c r="S33" s="2" t="str">
        <f>IF('入力②＋印刷'!I55="","",VLOOKUP('入力②＋印刷'!I55,個人種目一覧!$A$2:$B$108,2,FALSE))</f>
        <v/>
      </c>
      <c r="T33" s="3" t="str">
        <f>IF('入力②＋印刷'!J55="","",'入力②＋印刷'!J55)</f>
        <v/>
      </c>
      <c r="U33" s="3"/>
      <c r="V33" s="3" t="str">
        <f t="shared" si="2"/>
        <v/>
      </c>
      <c r="W33" s="2" t="str">
        <f>IF('入力②＋印刷'!K55="","",VLOOKUP('入力②＋印刷'!K55,個人種目一覧!$A$2:$B$108,2,FALSE))</f>
        <v/>
      </c>
      <c r="X33" s="3" t="str">
        <f>IF('入力②＋印刷'!L55="","",'入力②＋印刷'!L55)</f>
        <v/>
      </c>
      <c r="Y33" s="3"/>
      <c r="Z33" s="3" t="str">
        <f t="shared" si="3"/>
        <v/>
      </c>
      <c r="AA33" s="2" t="str">
        <f>IF('入力②＋印刷'!M55="","",VLOOKUP('入力②＋印刷'!M55,リレー種目一覧!$A$2:$B$11,2,FALSE))</f>
        <v/>
      </c>
      <c r="AB33" s="3" t="str">
        <f>IF('入力②＋印刷'!N55="","",'入力②＋印刷'!N55)</f>
        <v/>
      </c>
      <c r="AD33" s="3" t="str">
        <f t="shared" si="4"/>
        <v/>
      </c>
    </row>
    <row r="34" spans="1:30">
      <c r="A34" s="2">
        <v>33</v>
      </c>
      <c r="B34" s="2" t="str">
        <f>IF(入力①!$B$3="","",入力①!$B$3)</f>
        <v/>
      </c>
      <c r="C34" s="2" t="str">
        <f>IFERROR(VLOOKUP(B34,学校コード表!$A$2:$E$166,4,FALSE),"")</f>
        <v/>
      </c>
      <c r="D34" s="2" t="str">
        <f t="shared" si="0"/>
        <v xml:space="preserve">
</v>
      </c>
      <c r="E34" s="2" t="str">
        <f>IF(入力①!C39="","",入力①!C39)</f>
        <v/>
      </c>
      <c r="F34" s="2" t="str">
        <f>IF(入力①!D39="","",入力①!D39)</f>
        <v/>
      </c>
      <c r="G34" s="2" t="str">
        <f>IF(入力①!E39="","",入力①!E39)</f>
        <v/>
      </c>
      <c r="H34" s="2" t="str">
        <f>IF(入力①!D39="","",入力①!D39)</f>
        <v/>
      </c>
      <c r="I34" s="2" t="str">
        <f>IF(入力①!F39="","",IF(入力①!F39="男",1,2))</f>
        <v/>
      </c>
      <c r="J34" s="2" t="str">
        <f>IF(入力①!G39="","",入力①!G39)</f>
        <v/>
      </c>
      <c r="M34" s="2" t="str">
        <f>IF(入力①!$F$3="","",入力①!$F$3)</f>
        <v/>
      </c>
      <c r="N34" s="2" t="str">
        <f>IF(入力①!H39="","","'"&amp;入力①!H39)</f>
        <v/>
      </c>
      <c r="O34" s="2" t="str">
        <f>IF('入力②＋印刷'!G56="","",VLOOKUP('入力②＋印刷'!G56,個人種目一覧!$A$2:$B$108,2,FALSE))</f>
        <v/>
      </c>
      <c r="P34" s="3" t="str">
        <f>IF('入力②＋印刷'!H56="","",'入力②＋印刷'!H56)</f>
        <v/>
      </c>
      <c r="Q34" s="3"/>
      <c r="R34" s="3" t="str">
        <f t="shared" si="1"/>
        <v/>
      </c>
      <c r="S34" s="2" t="str">
        <f>IF('入力②＋印刷'!I56="","",VLOOKUP('入力②＋印刷'!I56,個人種目一覧!$A$2:$B$108,2,FALSE))</f>
        <v/>
      </c>
      <c r="T34" s="3" t="str">
        <f>IF('入力②＋印刷'!J56="","",'入力②＋印刷'!J56)</f>
        <v/>
      </c>
      <c r="U34" s="3"/>
      <c r="V34" s="3" t="str">
        <f t="shared" si="2"/>
        <v/>
      </c>
      <c r="W34" s="2" t="str">
        <f>IF('入力②＋印刷'!K56="","",VLOOKUP('入力②＋印刷'!K56,個人種目一覧!$A$2:$B$108,2,FALSE))</f>
        <v/>
      </c>
      <c r="X34" s="3" t="str">
        <f>IF('入力②＋印刷'!L56="","",'入力②＋印刷'!L56)</f>
        <v/>
      </c>
      <c r="Y34" s="3"/>
      <c r="Z34" s="3" t="str">
        <f t="shared" si="3"/>
        <v/>
      </c>
      <c r="AA34" s="2" t="str">
        <f>IF('入力②＋印刷'!M56="","",VLOOKUP('入力②＋印刷'!M56,リレー種目一覧!$A$2:$B$11,2,FALSE))</f>
        <v/>
      </c>
      <c r="AB34" s="3" t="str">
        <f>IF('入力②＋印刷'!N56="","",'入力②＋印刷'!N56)</f>
        <v/>
      </c>
      <c r="AD34" s="3" t="str">
        <f t="shared" si="4"/>
        <v/>
      </c>
    </row>
    <row r="35" spans="1:30">
      <c r="A35" s="2">
        <v>34</v>
      </c>
      <c r="B35" s="2" t="str">
        <f>IF(入力①!$B$3="","",入力①!$B$3)</f>
        <v/>
      </c>
      <c r="C35" s="2" t="str">
        <f>IFERROR(VLOOKUP(B35,学校コード表!$A$2:$E$166,4,FALSE),"")</f>
        <v/>
      </c>
      <c r="D35" s="2" t="str">
        <f t="shared" si="0"/>
        <v xml:space="preserve">
</v>
      </c>
      <c r="E35" s="2" t="str">
        <f>IF(入力①!C40="","",入力①!C40)</f>
        <v/>
      </c>
      <c r="F35" s="2" t="str">
        <f>IF(入力①!D40="","",入力①!D40)</f>
        <v/>
      </c>
      <c r="G35" s="2" t="str">
        <f>IF(入力①!E40="","",入力①!E40)</f>
        <v/>
      </c>
      <c r="H35" s="2" t="str">
        <f>IF(入力①!D40="","",入力①!D40)</f>
        <v/>
      </c>
      <c r="I35" s="2" t="str">
        <f>IF(入力①!F40="","",IF(入力①!F40="男",1,2))</f>
        <v/>
      </c>
      <c r="J35" s="2" t="str">
        <f>IF(入力①!G40="","",入力①!G40)</f>
        <v/>
      </c>
      <c r="M35" s="2" t="str">
        <f>IF(入力①!$F$3="","",入力①!$F$3)</f>
        <v/>
      </c>
      <c r="N35" s="2" t="str">
        <f>IF(入力①!H40="","","'"&amp;入力①!H40)</f>
        <v/>
      </c>
      <c r="O35" s="2" t="str">
        <f>IF('入力②＋印刷'!G57="","",VLOOKUP('入力②＋印刷'!G57,個人種目一覧!$A$2:$B$108,2,FALSE))</f>
        <v/>
      </c>
      <c r="P35" s="3" t="str">
        <f>IF('入力②＋印刷'!H57="","",'入力②＋印刷'!H57)</f>
        <v/>
      </c>
      <c r="Q35" s="3"/>
      <c r="R35" s="3" t="str">
        <f t="shared" si="1"/>
        <v/>
      </c>
      <c r="S35" s="2" t="str">
        <f>IF('入力②＋印刷'!I57="","",VLOOKUP('入力②＋印刷'!I57,個人種目一覧!$A$2:$B$108,2,FALSE))</f>
        <v/>
      </c>
      <c r="T35" s="3" t="str">
        <f>IF('入力②＋印刷'!J57="","",'入力②＋印刷'!J57)</f>
        <v/>
      </c>
      <c r="U35" s="3"/>
      <c r="V35" s="3" t="str">
        <f t="shared" si="2"/>
        <v/>
      </c>
      <c r="W35" s="2" t="str">
        <f>IF('入力②＋印刷'!K57="","",VLOOKUP('入力②＋印刷'!K57,個人種目一覧!$A$2:$B$108,2,FALSE))</f>
        <v/>
      </c>
      <c r="X35" s="3" t="str">
        <f>IF('入力②＋印刷'!L57="","",'入力②＋印刷'!L57)</f>
        <v/>
      </c>
      <c r="Y35" s="3"/>
      <c r="Z35" s="3" t="str">
        <f t="shared" si="3"/>
        <v/>
      </c>
      <c r="AA35" s="2" t="str">
        <f>IF('入力②＋印刷'!M57="","",VLOOKUP('入力②＋印刷'!M57,リレー種目一覧!$A$2:$B$11,2,FALSE))</f>
        <v/>
      </c>
      <c r="AB35" s="3" t="str">
        <f>IF('入力②＋印刷'!N57="","",'入力②＋印刷'!N57)</f>
        <v/>
      </c>
      <c r="AD35" s="3" t="str">
        <f t="shared" si="4"/>
        <v/>
      </c>
    </row>
    <row r="36" spans="1:30">
      <c r="A36" s="2">
        <v>35</v>
      </c>
      <c r="B36" s="2" t="str">
        <f>IF(入力①!$B$3="","",入力①!$B$3)</f>
        <v/>
      </c>
      <c r="C36" s="2" t="str">
        <f>IFERROR(VLOOKUP(B36,学校コード表!$A$2:$E$166,4,FALSE),"")</f>
        <v/>
      </c>
      <c r="D36" s="2" t="str">
        <f t="shared" si="0"/>
        <v xml:space="preserve">
</v>
      </c>
      <c r="E36" s="2" t="str">
        <f>IF(入力①!C41="","",入力①!C41)</f>
        <v/>
      </c>
      <c r="F36" s="2" t="str">
        <f>IF(入力①!D41="","",入力①!D41)</f>
        <v/>
      </c>
      <c r="G36" s="2" t="str">
        <f>IF(入力①!E41="","",入力①!E41)</f>
        <v/>
      </c>
      <c r="H36" s="2" t="str">
        <f>IF(入力①!D41="","",入力①!D41)</f>
        <v/>
      </c>
      <c r="I36" s="2" t="str">
        <f>IF(入力①!F41="","",IF(入力①!F41="男",1,2))</f>
        <v/>
      </c>
      <c r="J36" s="2" t="str">
        <f>IF(入力①!G41="","",入力①!G41)</f>
        <v/>
      </c>
      <c r="M36" s="2" t="str">
        <f>IF(入力①!$F$3="","",入力①!$F$3)</f>
        <v/>
      </c>
      <c r="N36" s="2" t="str">
        <f>IF(入力①!H41="","","'"&amp;入力①!H41)</f>
        <v/>
      </c>
      <c r="O36" s="2" t="str">
        <f>IF('入力②＋印刷'!G58="","",VLOOKUP('入力②＋印刷'!G58,個人種目一覧!$A$2:$B$108,2,FALSE))</f>
        <v/>
      </c>
      <c r="P36" s="3" t="str">
        <f>IF('入力②＋印刷'!H58="","",'入力②＋印刷'!H58)</f>
        <v/>
      </c>
      <c r="Q36" s="3"/>
      <c r="R36" s="3" t="str">
        <f t="shared" si="1"/>
        <v/>
      </c>
      <c r="S36" s="2" t="str">
        <f>IF('入力②＋印刷'!I58="","",VLOOKUP('入力②＋印刷'!I58,個人種目一覧!$A$2:$B$108,2,FALSE))</f>
        <v/>
      </c>
      <c r="T36" s="3" t="str">
        <f>IF('入力②＋印刷'!J58="","",'入力②＋印刷'!J58)</f>
        <v/>
      </c>
      <c r="U36" s="3"/>
      <c r="V36" s="3" t="str">
        <f t="shared" si="2"/>
        <v/>
      </c>
      <c r="W36" s="2" t="str">
        <f>IF('入力②＋印刷'!K58="","",VLOOKUP('入力②＋印刷'!K58,個人種目一覧!$A$2:$B$108,2,FALSE))</f>
        <v/>
      </c>
      <c r="X36" s="3" t="str">
        <f>IF('入力②＋印刷'!L58="","",'入力②＋印刷'!L58)</f>
        <v/>
      </c>
      <c r="Y36" s="3"/>
      <c r="Z36" s="3" t="str">
        <f t="shared" si="3"/>
        <v/>
      </c>
      <c r="AA36" s="2" t="str">
        <f>IF('入力②＋印刷'!M58="","",VLOOKUP('入力②＋印刷'!M58,リレー種目一覧!$A$2:$B$11,2,FALSE))</f>
        <v/>
      </c>
      <c r="AB36" s="3" t="str">
        <f>IF('入力②＋印刷'!N58="","",'入力②＋印刷'!N58)</f>
        <v/>
      </c>
      <c r="AD36" s="3" t="str">
        <f t="shared" si="4"/>
        <v/>
      </c>
    </row>
    <row r="37" spans="1:30">
      <c r="A37" s="2">
        <v>36</v>
      </c>
      <c r="B37" s="2" t="str">
        <f>IF(入力①!$B$3="","",入力①!$B$3)</f>
        <v/>
      </c>
      <c r="C37" s="2" t="str">
        <f>IFERROR(VLOOKUP(B37,学校コード表!$A$2:$E$166,4,FALSE),"")</f>
        <v/>
      </c>
      <c r="D37" s="2" t="str">
        <f t="shared" si="0"/>
        <v xml:space="preserve">
</v>
      </c>
      <c r="E37" s="2" t="str">
        <f>IF(入力①!C42="","",入力①!C42)</f>
        <v/>
      </c>
      <c r="F37" s="2" t="str">
        <f>IF(入力①!D42="","",入力①!D42)</f>
        <v/>
      </c>
      <c r="G37" s="2" t="str">
        <f>IF(入力①!E42="","",入力①!E42)</f>
        <v/>
      </c>
      <c r="H37" s="2" t="str">
        <f>IF(入力①!D42="","",入力①!D42)</f>
        <v/>
      </c>
      <c r="I37" s="2" t="str">
        <f>IF(入力①!F42="","",IF(入力①!F42="男",1,2))</f>
        <v/>
      </c>
      <c r="J37" s="2" t="str">
        <f>IF(入力①!G42="","",入力①!G42)</f>
        <v/>
      </c>
      <c r="M37" s="2" t="str">
        <f>IF(入力①!$F$3="","",入力①!$F$3)</f>
        <v/>
      </c>
      <c r="N37" s="2" t="str">
        <f>IF(入力①!H42="","","'"&amp;入力①!H42)</f>
        <v/>
      </c>
      <c r="O37" s="2" t="str">
        <f>IF('入力②＋印刷'!G59="","",VLOOKUP('入力②＋印刷'!G59,個人種目一覧!$A$2:$B$108,2,FALSE))</f>
        <v/>
      </c>
      <c r="P37" s="3" t="str">
        <f>IF('入力②＋印刷'!H59="","",'入力②＋印刷'!H59)</f>
        <v/>
      </c>
      <c r="Q37" s="3"/>
      <c r="R37" s="3" t="str">
        <f t="shared" si="1"/>
        <v/>
      </c>
      <c r="S37" s="2" t="str">
        <f>IF('入力②＋印刷'!I59="","",VLOOKUP('入力②＋印刷'!I59,個人種目一覧!$A$2:$B$108,2,FALSE))</f>
        <v/>
      </c>
      <c r="T37" s="3" t="str">
        <f>IF('入力②＋印刷'!J59="","",'入力②＋印刷'!J59)</f>
        <v/>
      </c>
      <c r="U37" s="3"/>
      <c r="V37" s="3" t="str">
        <f t="shared" si="2"/>
        <v/>
      </c>
      <c r="W37" s="2" t="str">
        <f>IF('入力②＋印刷'!K59="","",VLOOKUP('入力②＋印刷'!K59,個人種目一覧!$A$2:$B$108,2,FALSE))</f>
        <v/>
      </c>
      <c r="X37" s="3" t="str">
        <f>IF('入力②＋印刷'!L59="","",'入力②＋印刷'!L59)</f>
        <v/>
      </c>
      <c r="Y37" s="3"/>
      <c r="Z37" s="3" t="str">
        <f t="shared" si="3"/>
        <v/>
      </c>
      <c r="AA37" s="2" t="str">
        <f>IF('入力②＋印刷'!M59="","",VLOOKUP('入力②＋印刷'!M59,リレー種目一覧!$A$2:$B$11,2,FALSE))</f>
        <v/>
      </c>
      <c r="AB37" s="3" t="str">
        <f>IF('入力②＋印刷'!N59="","",'入力②＋印刷'!N59)</f>
        <v/>
      </c>
      <c r="AD37" s="3" t="str">
        <f t="shared" si="4"/>
        <v/>
      </c>
    </row>
    <row r="38" spans="1:30">
      <c r="A38" s="2">
        <v>37</v>
      </c>
      <c r="B38" s="2" t="str">
        <f>IF(入力①!$B$3="","",入力①!$B$3)</f>
        <v/>
      </c>
      <c r="C38" s="2" t="str">
        <f>IFERROR(VLOOKUP(B38,学校コード表!$A$2:$E$166,4,FALSE),"")</f>
        <v/>
      </c>
      <c r="D38" s="2" t="str">
        <f t="shared" si="0"/>
        <v xml:space="preserve">
</v>
      </c>
      <c r="E38" s="2" t="str">
        <f>IF(入力①!C43="","",入力①!C43)</f>
        <v/>
      </c>
      <c r="F38" s="2" t="str">
        <f>IF(入力①!D43="","",入力①!D43)</f>
        <v/>
      </c>
      <c r="G38" s="2" t="str">
        <f>IF(入力①!E43="","",入力①!E43)</f>
        <v/>
      </c>
      <c r="H38" s="2" t="str">
        <f>IF(入力①!D43="","",入力①!D43)</f>
        <v/>
      </c>
      <c r="I38" s="2" t="str">
        <f>IF(入力①!F43="","",IF(入力①!F43="男",1,2))</f>
        <v/>
      </c>
      <c r="J38" s="2" t="str">
        <f>IF(入力①!G43="","",入力①!G43)</f>
        <v/>
      </c>
      <c r="M38" s="2" t="str">
        <f>IF(入力①!$F$3="","",入力①!$F$3)</f>
        <v/>
      </c>
      <c r="N38" s="2" t="str">
        <f>IF(入力①!H43="","","'"&amp;入力①!H43)</f>
        <v/>
      </c>
      <c r="O38" s="2" t="str">
        <f>IF('入力②＋印刷'!G60="","",VLOOKUP('入力②＋印刷'!G60,個人種目一覧!$A$2:$B$108,2,FALSE))</f>
        <v/>
      </c>
      <c r="P38" s="3" t="str">
        <f>IF('入力②＋印刷'!H60="","",'入力②＋印刷'!H60)</f>
        <v/>
      </c>
      <c r="Q38" s="3"/>
      <c r="R38" s="3" t="str">
        <f t="shared" si="1"/>
        <v/>
      </c>
      <c r="S38" s="2" t="str">
        <f>IF('入力②＋印刷'!I60="","",VLOOKUP('入力②＋印刷'!I60,個人種目一覧!$A$2:$B$108,2,FALSE))</f>
        <v/>
      </c>
      <c r="T38" s="3" t="str">
        <f>IF('入力②＋印刷'!J60="","",'入力②＋印刷'!J60)</f>
        <v/>
      </c>
      <c r="U38" s="3"/>
      <c r="V38" s="3" t="str">
        <f t="shared" si="2"/>
        <v/>
      </c>
      <c r="W38" s="2" t="str">
        <f>IF('入力②＋印刷'!K60="","",VLOOKUP('入力②＋印刷'!K60,個人種目一覧!$A$2:$B$108,2,FALSE))</f>
        <v/>
      </c>
      <c r="X38" s="3" t="str">
        <f>IF('入力②＋印刷'!L60="","",'入力②＋印刷'!L60)</f>
        <v/>
      </c>
      <c r="Y38" s="3"/>
      <c r="Z38" s="3" t="str">
        <f t="shared" si="3"/>
        <v/>
      </c>
      <c r="AA38" s="2" t="str">
        <f>IF('入力②＋印刷'!M60="","",VLOOKUP('入力②＋印刷'!M60,リレー種目一覧!$A$2:$B$11,2,FALSE))</f>
        <v/>
      </c>
      <c r="AB38" s="3" t="str">
        <f>IF('入力②＋印刷'!N60="","",'入力②＋印刷'!N60)</f>
        <v/>
      </c>
      <c r="AD38" s="3" t="str">
        <f t="shared" si="4"/>
        <v/>
      </c>
    </row>
    <row r="39" spans="1:30">
      <c r="A39" s="2">
        <v>38</v>
      </c>
      <c r="B39" s="2" t="str">
        <f>IF(入力①!$B$3="","",入力①!$B$3)</f>
        <v/>
      </c>
      <c r="C39" s="2" t="str">
        <f>IFERROR(VLOOKUP(B39,学校コード表!$A$2:$E$166,4,FALSE),"")</f>
        <v/>
      </c>
      <c r="D39" s="2" t="str">
        <f t="shared" si="0"/>
        <v xml:space="preserve">
</v>
      </c>
      <c r="E39" s="2" t="str">
        <f>IF(入力①!C44="","",入力①!C44)</f>
        <v/>
      </c>
      <c r="F39" s="2" t="str">
        <f>IF(入力①!D44="","",入力①!D44)</f>
        <v/>
      </c>
      <c r="G39" s="2" t="str">
        <f>IF(入力①!E44="","",入力①!E44)</f>
        <v/>
      </c>
      <c r="H39" s="2" t="str">
        <f>IF(入力①!D44="","",入力①!D44)</f>
        <v/>
      </c>
      <c r="I39" s="2" t="str">
        <f>IF(入力①!F44="","",IF(入力①!F44="男",1,2))</f>
        <v/>
      </c>
      <c r="J39" s="2" t="str">
        <f>IF(入力①!G44="","",入力①!G44)</f>
        <v/>
      </c>
      <c r="M39" s="2" t="str">
        <f>IF(入力①!$F$3="","",入力①!$F$3)</f>
        <v/>
      </c>
      <c r="N39" s="2" t="str">
        <f>IF(入力①!H44="","","'"&amp;入力①!H44)</f>
        <v/>
      </c>
      <c r="O39" s="2" t="str">
        <f>IF('入力②＋印刷'!G61="","",VLOOKUP('入力②＋印刷'!G61,個人種目一覧!$A$2:$B$108,2,FALSE))</f>
        <v/>
      </c>
      <c r="P39" s="3" t="str">
        <f>IF('入力②＋印刷'!H61="","",'入力②＋印刷'!H61)</f>
        <v/>
      </c>
      <c r="Q39" s="3"/>
      <c r="R39" s="3" t="str">
        <f t="shared" si="1"/>
        <v/>
      </c>
      <c r="S39" s="2" t="str">
        <f>IF('入力②＋印刷'!I61="","",VLOOKUP('入力②＋印刷'!I61,個人種目一覧!$A$2:$B$108,2,FALSE))</f>
        <v/>
      </c>
      <c r="T39" s="3" t="str">
        <f>IF('入力②＋印刷'!J61="","",'入力②＋印刷'!J61)</f>
        <v/>
      </c>
      <c r="U39" s="3"/>
      <c r="V39" s="3" t="str">
        <f t="shared" si="2"/>
        <v/>
      </c>
      <c r="W39" s="2" t="str">
        <f>IF('入力②＋印刷'!K61="","",VLOOKUP('入力②＋印刷'!K61,個人種目一覧!$A$2:$B$108,2,FALSE))</f>
        <v/>
      </c>
      <c r="X39" s="3" t="str">
        <f>IF('入力②＋印刷'!L61="","",'入力②＋印刷'!L61)</f>
        <v/>
      </c>
      <c r="Y39" s="3"/>
      <c r="Z39" s="3" t="str">
        <f t="shared" si="3"/>
        <v/>
      </c>
      <c r="AA39" s="2" t="str">
        <f>IF('入力②＋印刷'!M61="","",VLOOKUP('入力②＋印刷'!M61,リレー種目一覧!$A$2:$B$11,2,FALSE))</f>
        <v/>
      </c>
      <c r="AB39" s="3" t="str">
        <f>IF('入力②＋印刷'!N61="","",'入力②＋印刷'!N61)</f>
        <v/>
      </c>
      <c r="AD39" s="3" t="str">
        <f t="shared" si="4"/>
        <v/>
      </c>
    </row>
    <row r="40" spans="1:30">
      <c r="A40" s="2">
        <v>39</v>
      </c>
      <c r="B40" s="2" t="str">
        <f>IF(入力①!$B$3="","",入力①!$B$3)</f>
        <v/>
      </c>
      <c r="C40" s="2" t="str">
        <f>IFERROR(VLOOKUP(B40,学校コード表!$A$2:$E$166,4,FALSE),"")</f>
        <v/>
      </c>
      <c r="D40" s="2" t="str">
        <f t="shared" si="0"/>
        <v xml:space="preserve">
</v>
      </c>
      <c r="E40" s="2" t="str">
        <f>IF(入力①!C45="","",入力①!C45)</f>
        <v/>
      </c>
      <c r="F40" s="2" t="str">
        <f>IF(入力①!D45="","",入力①!D45)</f>
        <v/>
      </c>
      <c r="G40" s="2" t="str">
        <f>IF(入力①!E45="","",入力①!E45)</f>
        <v/>
      </c>
      <c r="H40" s="2" t="str">
        <f>IF(入力①!D45="","",入力①!D45)</f>
        <v/>
      </c>
      <c r="I40" s="2" t="str">
        <f>IF(入力①!F45="","",IF(入力①!F45="男",1,2))</f>
        <v/>
      </c>
      <c r="J40" s="2" t="str">
        <f>IF(入力①!G45="","",入力①!G45)</f>
        <v/>
      </c>
      <c r="M40" s="2" t="str">
        <f>IF(入力①!$F$3="","",入力①!$F$3)</f>
        <v/>
      </c>
      <c r="N40" s="2" t="str">
        <f>IF(入力①!H45="","","'"&amp;入力①!H45)</f>
        <v/>
      </c>
      <c r="O40" s="2" t="str">
        <f>IF('入力②＋印刷'!G62="","",VLOOKUP('入力②＋印刷'!G62,個人種目一覧!$A$2:$B$108,2,FALSE))</f>
        <v/>
      </c>
      <c r="P40" s="3" t="str">
        <f>IF('入力②＋印刷'!H62="","",'入力②＋印刷'!H62)</f>
        <v/>
      </c>
      <c r="Q40" s="3"/>
      <c r="R40" s="3" t="str">
        <f t="shared" si="1"/>
        <v/>
      </c>
      <c r="S40" s="2" t="str">
        <f>IF('入力②＋印刷'!I62="","",VLOOKUP('入力②＋印刷'!I62,個人種目一覧!$A$2:$B$108,2,FALSE))</f>
        <v/>
      </c>
      <c r="T40" s="3" t="str">
        <f>IF('入力②＋印刷'!J62="","",'入力②＋印刷'!J62)</f>
        <v/>
      </c>
      <c r="U40" s="3"/>
      <c r="V40" s="3" t="str">
        <f t="shared" si="2"/>
        <v/>
      </c>
      <c r="W40" s="2" t="str">
        <f>IF('入力②＋印刷'!K62="","",VLOOKUP('入力②＋印刷'!K62,個人種目一覧!$A$2:$B$108,2,FALSE))</f>
        <v/>
      </c>
      <c r="X40" s="3" t="str">
        <f>IF('入力②＋印刷'!L62="","",'入力②＋印刷'!L62)</f>
        <v/>
      </c>
      <c r="Y40" s="3"/>
      <c r="Z40" s="3" t="str">
        <f t="shared" si="3"/>
        <v/>
      </c>
      <c r="AA40" s="2" t="str">
        <f>IF('入力②＋印刷'!M62="","",VLOOKUP('入力②＋印刷'!M62,リレー種目一覧!$A$2:$B$11,2,FALSE))</f>
        <v/>
      </c>
      <c r="AB40" s="3" t="str">
        <f>IF('入力②＋印刷'!N62="","",'入力②＋印刷'!N62)</f>
        <v/>
      </c>
      <c r="AD40" s="3" t="str">
        <f t="shared" si="4"/>
        <v/>
      </c>
    </row>
    <row r="41" spans="1:30">
      <c r="A41" s="2">
        <v>40</v>
      </c>
      <c r="B41" s="2" t="str">
        <f>IF(入力①!$B$3="","",入力①!$B$3)</f>
        <v/>
      </c>
      <c r="C41" s="2" t="str">
        <f>IFERROR(VLOOKUP(B41,学校コード表!$A$2:$E$166,4,FALSE),"")</f>
        <v/>
      </c>
      <c r="D41" s="2" t="str">
        <f t="shared" si="0"/>
        <v xml:space="preserve">
</v>
      </c>
      <c r="E41" s="2" t="str">
        <f>IF(入力①!C46="","",入力①!C46)</f>
        <v/>
      </c>
      <c r="F41" s="2" t="str">
        <f>IF(入力①!D46="","",入力①!D46)</f>
        <v/>
      </c>
      <c r="G41" s="2" t="str">
        <f>IF(入力①!E46="","",入力①!E46)</f>
        <v/>
      </c>
      <c r="H41" s="2" t="str">
        <f>IF(入力①!D46="","",入力①!D46)</f>
        <v/>
      </c>
      <c r="I41" s="2" t="str">
        <f>IF(入力①!F46="","",IF(入力①!F46="男",1,2))</f>
        <v/>
      </c>
      <c r="J41" s="2" t="str">
        <f>IF(入力①!G46="","",入力①!G46)</f>
        <v/>
      </c>
      <c r="M41" s="2" t="str">
        <f>IF(入力①!$F$3="","",入力①!$F$3)</f>
        <v/>
      </c>
      <c r="N41" s="2" t="str">
        <f>IF(入力①!H46="","","'"&amp;入力①!H46)</f>
        <v/>
      </c>
      <c r="O41" s="2" t="str">
        <f>IF('入力②＋印刷'!G63="","",VLOOKUP('入力②＋印刷'!G63,個人種目一覧!$A$2:$B$108,2,FALSE))</f>
        <v/>
      </c>
      <c r="P41" s="3" t="str">
        <f>IF('入力②＋印刷'!H63="","",'入力②＋印刷'!H63)</f>
        <v/>
      </c>
      <c r="Q41" s="3"/>
      <c r="R41" s="3" t="str">
        <f t="shared" si="1"/>
        <v/>
      </c>
      <c r="S41" s="2" t="str">
        <f>IF('入力②＋印刷'!I63="","",VLOOKUP('入力②＋印刷'!I63,個人種目一覧!$A$2:$B$108,2,FALSE))</f>
        <v/>
      </c>
      <c r="T41" s="3" t="str">
        <f>IF('入力②＋印刷'!J63="","",'入力②＋印刷'!J63)</f>
        <v/>
      </c>
      <c r="U41" s="3"/>
      <c r="V41" s="3" t="str">
        <f t="shared" si="2"/>
        <v/>
      </c>
      <c r="W41" s="2" t="str">
        <f>IF('入力②＋印刷'!K63="","",VLOOKUP('入力②＋印刷'!K63,個人種目一覧!$A$2:$B$108,2,FALSE))</f>
        <v/>
      </c>
      <c r="X41" s="3" t="str">
        <f>IF('入力②＋印刷'!L63="","",'入力②＋印刷'!L63)</f>
        <v/>
      </c>
      <c r="Y41" s="3"/>
      <c r="Z41" s="3" t="str">
        <f t="shared" si="3"/>
        <v/>
      </c>
      <c r="AA41" s="2" t="str">
        <f>IF('入力②＋印刷'!M63="","",VLOOKUP('入力②＋印刷'!M63,リレー種目一覧!$A$2:$B$11,2,FALSE))</f>
        <v/>
      </c>
      <c r="AB41" s="3" t="str">
        <f>IF('入力②＋印刷'!N63="","",'入力②＋印刷'!N63)</f>
        <v/>
      </c>
      <c r="AD41" s="3" t="str">
        <f t="shared" si="4"/>
        <v/>
      </c>
    </row>
    <row r="42" spans="1:30">
      <c r="A42" s="2">
        <v>41</v>
      </c>
      <c r="B42" s="2" t="str">
        <f>IF(入力①!$B$3="","",入力①!$B$3)</f>
        <v/>
      </c>
      <c r="C42" s="2" t="str">
        <f>IFERROR(VLOOKUP(B42,学校コード表!$A$2:$E$166,4,FALSE),"")</f>
        <v/>
      </c>
      <c r="D42" s="2" t="str">
        <f t="shared" si="0"/>
        <v xml:space="preserve">
</v>
      </c>
      <c r="E42" s="2" t="str">
        <f>IF(入力①!C47="","",入力①!C47)</f>
        <v/>
      </c>
      <c r="F42" s="2" t="str">
        <f>IF(入力①!D47="","",入力①!D47)</f>
        <v/>
      </c>
      <c r="G42" s="2" t="str">
        <f>IF(入力①!E47="","",入力①!E47)</f>
        <v/>
      </c>
      <c r="H42" s="2" t="str">
        <f>IF(入力①!D47="","",入力①!D47)</f>
        <v/>
      </c>
      <c r="I42" s="2" t="str">
        <f>IF(入力①!F47="","",IF(入力①!F47="男",1,2))</f>
        <v/>
      </c>
      <c r="J42" s="2" t="str">
        <f>IF(入力①!G47="","",入力①!G47)</f>
        <v/>
      </c>
      <c r="M42" s="2" t="str">
        <f>IF(入力①!$F$3="","",入力①!$F$3)</f>
        <v/>
      </c>
      <c r="N42" s="2" t="str">
        <f>IF(入力①!H47="","","'"&amp;入力①!H47)</f>
        <v/>
      </c>
      <c r="O42" s="2" t="str">
        <f>IF('入力②＋印刷'!G64="","",VLOOKUP('入力②＋印刷'!G64,個人種目一覧!$A$2:$B$108,2,FALSE))</f>
        <v/>
      </c>
      <c r="P42" s="3" t="str">
        <f>IF('入力②＋印刷'!H64="","",'入力②＋印刷'!H64)</f>
        <v/>
      </c>
      <c r="Q42" s="3"/>
      <c r="R42" s="3" t="str">
        <f t="shared" si="1"/>
        <v/>
      </c>
      <c r="S42" s="2" t="str">
        <f>IF('入力②＋印刷'!I64="","",VLOOKUP('入力②＋印刷'!I64,個人種目一覧!$A$2:$B$108,2,FALSE))</f>
        <v/>
      </c>
      <c r="T42" s="3" t="str">
        <f>IF('入力②＋印刷'!J64="","",'入力②＋印刷'!J64)</f>
        <v/>
      </c>
      <c r="U42" s="3"/>
      <c r="V42" s="3" t="str">
        <f t="shared" si="2"/>
        <v/>
      </c>
      <c r="W42" s="2" t="str">
        <f>IF('入力②＋印刷'!K64="","",VLOOKUP('入力②＋印刷'!K64,個人種目一覧!$A$2:$B$108,2,FALSE))</f>
        <v/>
      </c>
      <c r="X42" s="3" t="str">
        <f>IF('入力②＋印刷'!L64="","",'入力②＋印刷'!L64)</f>
        <v/>
      </c>
      <c r="Y42" s="3"/>
      <c r="Z42" s="3" t="str">
        <f t="shared" si="3"/>
        <v/>
      </c>
      <c r="AA42" s="2" t="str">
        <f>IF('入力②＋印刷'!M64="","",VLOOKUP('入力②＋印刷'!M64,リレー種目一覧!$A$2:$B$11,2,FALSE))</f>
        <v/>
      </c>
      <c r="AB42" s="3" t="str">
        <f>IF('入力②＋印刷'!N64="","",'入力②＋印刷'!N64)</f>
        <v/>
      </c>
      <c r="AD42" s="3" t="str">
        <f t="shared" si="4"/>
        <v/>
      </c>
    </row>
    <row r="43" spans="1:30">
      <c r="A43" s="2">
        <v>42</v>
      </c>
      <c r="B43" s="2" t="str">
        <f>IF(入力①!$B$3="","",入力①!$B$3)</f>
        <v/>
      </c>
      <c r="C43" s="2" t="str">
        <f>IFERROR(VLOOKUP(B43,学校コード表!$A$2:$E$166,4,FALSE),"")</f>
        <v/>
      </c>
      <c r="D43" s="2" t="str">
        <f t="shared" si="0"/>
        <v xml:space="preserve">
</v>
      </c>
      <c r="E43" s="2" t="str">
        <f>IF(入力①!C48="","",入力①!C48)</f>
        <v/>
      </c>
      <c r="F43" s="2" t="str">
        <f>IF(入力①!D48="","",入力①!D48)</f>
        <v/>
      </c>
      <c r="G43" s="2" t="str">
        <f>IF(入力①!E48="","",入力①!E48)</f>
        <v/>
      </c>
      <c r="H43" s="2" t="str">
        <f>IF(入力①!D48="","",入力①!D48)</f>
        <v/>
      </c>
      <c r="I43" s="2" t="str">
        <f>IF(入力①!F48="","",IF(入力①!F48="男",1,2))</f>
        <v/>
      </c>
      <c r="J43" s="2" t="str">
        <f>IF(入力①!G48="","",入力①!G48)</f>
        <v/>
      </c>
      <c r="M43" s="2" t="str">
        <f>IF(入力①!$F$3="","",入力①!$F$3)</f>
        <v/>
      </c>
      <c r="N43" s="2" t="str">
        <f>IF(入力①!H48="","","'"&amp;入力①!H48)</f>
        <v/>
      </c>
      <c r="O43" s="2" t="str">
        <f>IF('入力②＋印刷'!G65="","",VLOOKUP('入力②＋印刷'!G65,個人種目一覧!$A$2:$B$108,2,FALSE))</f>
        <v/>
      </c>
      <c r="P43" s="3" t="str">
        <f>IF('入力②＋印刷'!H65="","",'入力②＋印刷'!H65)</f>
        <v/>
      </c>
      <c r="Q43" s="3"/>
      <c r="R43" s="3" t="str">
        <f t="shared" si="1"/>
        <v/>
      </c>
      <c r="S43" s="2" t="str">
        <f>IF('入力②＋印刷'!I65="","",VLOOKUP('入力②＋印刷'!I65,個人種目一覧!$A$2:$B$108,2,FALSE))</f>
        <v/>
      </c>
      <c r="T43" s="3" t="str">
        <f>IF('入力②＋印刷'!J65="","",'入力②＋印刷'!J65)</f>
        <v/>
      </c>
      <c r="U43" s="3"/>
      <c r="V43" s="3" t="str">
        <f t="shared" si="2"/>
        <v/>
      </c>
      <c r="W43" s="2" t="str">
        <f>IF('入力②＋印刷'!K65="","",VLOOKUP('入力②＋印刷'!K65,個人種目一覧!$A$2:$B$108,2,FALSE))</f>
        <v/>
      </c>
      <c r="X43" s="3" t="str">
        <f>IF('入力②＋印刷'!L65="","",'入力②＋印刷'!L65)</f>
        <v/>
      </c>
      <c r="Y43" s="3"/>
      <c r="Z43" s="3" t="str">
        <f t="shared" si="3"/>
        <v/>
      </c>
      <c r="AA43" s="2" t="str">
        <f>IF('入力②＋印刷'!M65="","",VLOOKUP('入力②＋印刷'!M65,リレー種目一覧!$A$2:$B$11,2,FALSE))</f>
        <v/>
      </c>
      <c r="AB43" s="3" t="str">
        <f>IF('入力②＋印刷'!N65="","",'入力②＋印刷'!N65)</f>
        <v/>
      </c>
      <c r="AD43" s="3" t="str">
        <f t="shared" si="4"/>
        <v/>
      </c>
    </row>
    <row r="44" spans="1:30">
      <c r="A44" s="2">
        <v>43</v>
      </c>
      <c r="B44" s="2" t="str">
        <f>IF(入力①!$B$3="","",入力①!$B$3)</f>
        <v/>
      </c>
      <c r="C44" s="2" t="str">
        <f>IFERROR(VLOOKUP(B44,学校コード表!$A$2:$E$166,4,FALSE),"")</f>
        <v/>
      </c>
      <c r="D44" s="2" t="str">
        <f t="shared" si="0"/>
        <v xml:space="preserve">
</v>
      </c>
      <c r="E44" s="2" t="str">
        <f>IF(入力①!C49="","",入力①!C49)</f>
        <v/>
      </c>
      <c r="F44" s="2" t="str">
        <f>IF(入力①!D49="","",入力①!D49)</f>
        <v/>
      </c>
      <c r="G44" s="2" t="str">
        <f>IF(入力①!E49="","",入力①!E49)</f>
        <v/>
      </c>
      <c r="H44" s="2" t="str">
        <f>IF(入力①!D49="","",入力①!D49)</f>
        <v/>
      </c>
      <c r="I44" s="2" t="str">
        <f>IF(入力①!F49="","",IF(入力①!F49="男",1,2))</f>
        <v/>
      </c>
      <c r="J44" s="2" t="str">
        <f>IF(入力①!G49="","",入力①!G49)</f>
        <v/>
      </c>
      <c r="M44" s="2" t="str">
        <f>IF(入力①!$F$3="","",入力①!$F$3)</f>
        <v/>
      </c>
      <c r="N44" s="2" t="str">
        <f>IF(入力①!H49="","","'"&amp;入力①!H49)</f>
        <v/>
      </c>
      <c r="O44" s="2" t="str">
        <f>IF('入力②＋印刷'!G66="","",VLOOKUP('入力②＋印刷'!G66,個人種目一覧!$A$2:$B$108,2,FALSE))</f>
        <v/>
      </c>
      <c r="P44" s="3" t="str">
        <f>IF('入力②＋印刷'!H66="","",'入力②＋印刷'!H66)</f>
        <v/>
      </c>
      <c r="Q44" s="3"/>
      <c r="R44" s="3" t="str">
        <f t="shared" si="1"/>
        <v/>
      </c>
      <c r="S44" s="2" t="str">
        <f>IF('入力②＋印刷'!I66="","",VLOOKUP('入力②＋印刷'!I66,個人種目一覧!$A$2:$B$108,2,FALSE))</f>
        <v/>
      </c>
      <c r="T44" s="3" t="str">
        <f>IF('入力②＋印刷'!J66="","",'入力②＋印刷'!J66)</f>
        <v/>
      </c>
      <c r="U44" s="3"/>
      <c r="V44" s="3" t="str">
        <f t="shared" si="2"/>
        <v/>
      </c>
      <c r="W44" s="2" t="str">
        <f>IF('入力②＋印刷'!K66="","",VLOOKUP('入力②＋印刷'!K66,個人種目一覧!$A$2:$B$108,2,FALSE))</f>
        <v/>
      </c>
      <c r="X44" s="3" t="str">
        <f>IF('入力②＋印刷'!L66="","",'入力②＋印刷'!L66)</f>
        <v/>
      </c>
      <c r="Y44" s="3"/>
      <c r="Z44" s="3" t="str">
        <f t="shared" si="3"/>
        <v/>
      </c>
      <c r="AA44" s="2" t="str">
        <f>IF('入力②＋印刷'!M66="","",VLOOKUP('入力②＋印刷'!M66,リレー種目一覧!$A$2:$B$11,2,FALSE))</f>
        <v/>
      </c>
      <c r="AB44" s="3" t="str">
        <f>IF('入力②＋印刷'!N66="","",'入力②＋印刷'!N66)</f>
        <v/>
      </c>
      <c r="AD44" s="3" t="str">
        <f t="shared" si="4"/>
        <v/>
      </c>
    </row>
    <row r="45" spans="1:30">
      <c r="A45" s="2">
        <v>44</v>
      </c>
      <c r="B45" s="2" t="str">
        <f>IF(入力①!$B$3="","",入力①!$B$3)</f>
        <v/>
      </c>
      <c r="C45" s="2" t="str">
        <f>IFERROR(VLOOKUP(B45,学校コード表!$A$2:$E$166,4,FALSE),"")</f>
        <v/>
      </c>
      <c r="D45" s="2" t="str">
        <f t="shared" si="0"/>
        <v xml:space="preserve">
</v>
      </c>
      <c r="E45" s="2" t="str">
        <f>IF(入力①!C50="","",入力①!C50)</f>
        <v/>
      </c>
      <c r="F45" s="2" t="str">
        <f>IF(入力①!D50="","",入力①!D50)</f>
        <v/>
      </c>
      <c r="G45" s="2" t="str">
        <f>IF(入力①!E50="","",入力①!E50)</f>
        <v/>
      </c>
      <c r="H45" s="2" t="str">
        <f>IF(入力①!D50="","",入力①!D50)</f>
        <v/>
      </c>
      <c r="I45" s="2" t="str">
        <f>IF(入力①!F50="","",IF(入力①!F50="男",1,2))</f>
        <v/>
      </c>
      <c r="J45" s="2" t="str">
        <f>IF(入力①!G50="","",入力①!G50)</f>
        <v/>
      </c>
      <c r="M45" s="2" t="str">
        <f>IF(入力①!$F$3="","",入力①!$F$3)</f>
        <v/>
      </c>
      <c r="N45" s="2" t="str">
        <f>IF(入力①!H50="","","'"&amp;入力①!H50)</f>
        <v/>
      </c>
      <c r="O45" s="2" t="str">
        <f>IF('入力②＋印刷'!G67="","",VLOOKUP('入力②＋印刷'!G67,個人種目一覧!$A$2:$B$108,2,FALSE))</f>
        <v/>
      </c>
      <c r="P45" s="3" t="str">
        <f>IF('入力②＋印刷'!H67="","",'入力②＋印刷'!H67)</f>
        <v/>
      </c>
      <c r="Q45" s="3"/>
      <c r="R45" s="3" t="str">
        <f t="shared" si="1"/>
        <v/>
      </c>
      <c r="S45" s="2" t="str">
        <f>IF('入力②＋印刷'!I67="","",VLOOKUP('入力②＋印刷'!I67,個人種目一覧!$A$2:$B$108,2,FALSE))</f>
        <v/>
      </c>
      <c r="T45" s="3" t="str">
        <f>IF('入力②＋印刷'!J67="","",'入力②＋印刷'!J67)</f>
        <v/>
      </c>
      <c r="U45" s="3"/>
      <c r="V45" s="3" t="str">
        <f t="shared" si="2"/>
        <v/>
      </c>
      <c r="W45" s="2" t="str">
        <f>IF('入力②＋印刷'!K67="","",VLOOKUP('入力②＋印刷'!K67,個人種目一覧!$A$2:$B$108,2,FALSE))</f>
        <v/>
      </c>
      <c r="X45" s="3" t="str">
        <f>IF('入力②＋印刷'!L67="","",'入力②＋印刷'!L67)</f>
        <v/>
      </c>
      <c r="Y45" s="3"/>
      <c r="Z45" s="3" t="str">
        <f t="shared" si="3"/>
        <v/>
      </c>
      <c r="AA45" s="2" t="str">
        <f>IF('入力②＋印刷'!M67="","",VLOOKUP('入力②＋印刷'!M67,リレー種目一覧!$A$2:$B$11,2,FALSE))</f>
        <v/>
      </c>
      <c r="AB45" s="3" t="str">
        <f>IF('入力②＋印刷'!N67="","",'入力②＋印刷'!N67)</f>
        <v/>
      </c>
      <c r="AD45" s="3" t="str">
        <f t="shared" si="4"/>
        <v/>
      </c>
    </row>
    <row r="46" spans="1:30">
      <c r="A46" s="2">
        <v>45</v>
      </c>
      <c r="B46" s="2" t="str">
        <f>IF(入力①!$B$3="","",入力①!$B$3)</f>
        <v/>
      </c>
      <c r="C46" s="2" t="str">
        <f>IFERROR(VLOOKUP(B46,学校コード表!$A$2:$E$166,4,FALSE),"")</f>
        <v/>
      </c>
      <c r="D46" s="2" t="str">
        <f t="shared" si="0"/>
        <v xml:space="preserve">
</v>
      </c>
      <c r="E46" s="2" t="str">
        <f>IF(入力①!C51="","",入力①!C51)</f>
        <v/>
      </c>
      <c r="F46" s="2" t="str">
        <f>IF(入力①!D51="","",入力①!D51)</f>
        <v/>
      </c>
      <c r="G46" s="2" t="str">
        <f>IF(入力①!E51="","",入力①!E51)</f>
        <v/>
      </c>
      <c r="H46" s="2" t="str">
        <f>IF(入力①!D51="","",入力①!D51)</f>
        <v/>
      </c>
      <c r="I46" s="2" t="str">
        <f>IF(入力①!F51="","",IF(入力①!F51="男",1,2))</f>
        <v/>
      </c>
      <c r="J46" s="2" t="str">
        <f>IF(入力①!G51="","",入力①!G51)</f>
        <v/>
      </c>
      <c r="M46" s="2" t="str">
        <f>IF(入力①!$F$3="","",入力①!$F$3)</f>
        <v/>
      </c>
      <c r="N46" s="2" t="str">
        <f>IF(入力①!H51="","","'"&amp;入力①!H51)</f>
        <v/>
      </c>
      <c r="O46" s="2" t="str">
        <f>IF('入力②＋印刷'!G68="","",VLOOKUP('入力②＋印刷'!G68,個人種目一覧!$A$2:$B$108,2,FALSE))</f>
        <v/>
      </c>
      <c r="P46" s="3" t="str">
        <f>IF('入力②＋印刷'!H68="","",'入力②＋印刷'!H68)</f>
        <v/>
      </c>
      <c r="Q46" s="3"/>
      <c r="R46" s="3" t="str">
        <f t="shared" si="1"/>
        <v/>
      </c>
      <c r="S46" s="2" t="str">
        <f>IF('入力②＋印刷'!I68="","",VLOOKUP('入力②＋印刷'!I68,個人種目一覧!$A$2:$B$108,2,FALSE))</f>
        <v/>
      </c>
      <c r="T46" s="3" t="str">
        <f>IF('入力②＋印刷'!J68="","",'入力②＋印刷'!J68)</f>
        <v/>
      </c>
      <c r="U46" s="3"/>
      <c r="V46" s="3" t="str">
        <f t="shared" si="2"/>
        <v/>
      </c>
      <c r="W46" s="2" t="str">
        <f>IF('入力②＋印刷'!K68="","",VLOOKUP('入力②＋印刷'!K68,個人種目一覧!$A$2:$B$108,2,FALSE))</f>
        <v/>
      </c>
      <c r="X46" s="3" t="str">
        <f>IF('入力②＋印刷'!L68="","",'入力②＋印刷'!L68)</f>
        <v/>
      </c>
      <c r="Y46" s="3"/>
      <c r="Z46" s="3" t="str">
        <f t="shared" si="3"/>
        <v/>
      </c>
      <c r="AA46" s="2" t="str">
        <f>IF('入力②＋印刷'!M68="","",VLOOKUP('入力②＋印刷'!M68,リレー種目一覧!$A$2:$B$11,2,FALSE))</f>
        <v/>
      </c>
      <c r="AB46" s="3" t="str">
        <f>IF('入力②＋印刷'!N68="","",'入力②＋印刷'!N68)</f>
        <v/>
      </c>
      <c r="AD46" s="3" t="str">
        <f t="shared" si="4"/>
        <v/>
      </c>
    </row>
    <row r="47" spans="1:30">
      <c r="A47" s="2">
        <v>46</v>
      </c>
      <c r="B47" s="2" t="str">
        <f>IF(入力①!$B$3="","",入力①!$B$3)</f>
        <v/>
      </c>
      <c r="C47" s="2" t="str">
        <f>IFERROR(VLOOKUP(B47,学校コード表!$A$2:$E$166,4,FALSE),"")</f>
        <v/>
      </c>
      <c r="D47" s="2" t="str">
        <f t="shared" si="0"/>
        <v xml:space="preserve">
</v>
      </c>
      <c r="E47" s="2" t="str">
        <f>IF(入力①!C52="","",入力①!C52)</f>
        <v/>
      </c>
      <c r="F47" s="2" t="str">
        <f>IF(入力①!D52="","",入力①!D52)</f>
        <v/>
      </c>
      <c r="G47" s="2" t="str">
        <f>IF(入力①!E52="","",入力①!E52)</f>
        <v/>
      </c>
      <c r="H47" s="2" t="str">
        <f>IF(入力①!D52="","",入力①!D52)</f>
        <v/>
      </c>
      <c r="I47" s="2" t="str">
        <f>IF(入力①!F52="","",IF(入力①!F52="男",1,2))</f>
        <v/>
      </c>
      <c r="J47" s="2" t="str">
        <f>IF(入力①!G52="","",入力①!G52)</f>
        <v/>
      </c>
      <c r="M47" s="2" t="str">
        <f>IF(入力①!$F$3="","",入力①!$F$3)</f>
        <v/>
      </c>
      <c r="N47" s="2" t="str">
        <f>IF(入力①!H52="","","'"&amp;入力①!H52)</f>
        <v/>
      </c>
      <c r="O47" s="2" t="str">
        <f>IF('入力②＋印刷'!G69="","",VLOOKUP('入力②＋印刷'!G69,個人種目一覧!$A$2:$B$108,2,FALSE))</f>
        <v/>
      </c>
      <c r="P47" s="3" t="str">
        <f>IF('入力②＋印刷'!H69="","",'入力②＋印刷'!H69)</f>
        <v/>
      </c>
      <c r="Q47" s="3"/>
      <c r="R47" s="3" t="str">
        <f t="shared" si="1"/>
        <v/>
      </c>
      <c r="S47" s="2" t="str">
        <f>IF('入力②＋印刷'!I69="","",VLOOKUP('入力②＋印刷'!I69,個人種目一覧!$A$2:$B$108,2,FALSE))</f>
        <v/>
      </c>
      <c r="T47" s="3" t="str">
        <f>IF('入力②＋印刷'!J69="","",'入力②＋印刷'!J69)</f>
        <v/>
      </c>
      <c r="U47" s="3"/>
      <c r="V47" s="3" t="str">
        <f t="shared" si="2"/>
        <v/>
      </c>
      <c r="W47" s="2" t="str">
        <f>IF('入力②＋印刷'!K69="","",VLOOKUP('入力②＋印刷'!K69,個人種目一覧!$A$2:$B$108,2,FALSE))</f>
        <v/>
      </c>
      <c r="X47" s="3" t="str">
        <f>IF('入力②＋印刷'!L69="","",'入力②＋印刷'!L69)</f>
        <v/>
      </c>
      <c r="Y47" s="3"/>
      <c r="Z47" s="3" t="str">
        <f t="shared" si="3"/>
        <v/>
      </c>
      <c r="AA47" s="2" t="str">
        <f>IF('入力②＋印刷'!M69="","",VLOOKUP('入力②＋印刷'!M69,リレー種目一覧!$A$2:$B$11,2,FALSE))</f>
        <v/>
      </c>
      <c r="AB47" s="3" t="str">
        <f>IF('入力②＋印刷'!N69="","",'入力②＋印刷'!N69)</f>
        <v/>
      </c>
      <c r="AD47" s="3" t="str">
        <f t="shared" si="4"/>
        <v/>
      </c>
    </row>
    <row r="48" spans="1:30">
      <c r="A48" s="2">
        <v>47</v>
      </c>
      <c r="B48" s="2" t="str">
        <f>IF(入力①!$B$3="","",入力①!$B$3)</f>
        <v/>
      </c>
      <c r="C48" s="2" t="str">
        <f>IFERROR(VLOOKUP(B48,学校コード表!$A$2:$E$166,4,FALSE),"")</f>
        <v/>
      </c>
      <c r="D48" s="2" t="str">
        <f t="shared" si="0"/>
        <v xml:space="preserve">
</v>
      </c>
      <c r="E48" s="2" t="str">
        <f>IF(入力①!C53="","",入力①!C53)</f>
        <v/>
      </c>
      <c r="F48" s="2" t="str">
        <f>IF(入力①!D53="","",入力①!D53)</f>
        <v/>
      </c>
      <c r="G48" s="2" t="str">
        <f>IF(入力①!E53="","",入力①!E53)</f>
        <v/>
      </c>
      <c r="H48" s="2" t="str">
        <f>IF(入力①!D53="","",入力①!D53)</f>
        <v/>
      </c>
      <c r="I48" s="2" t="str">
        <f>IF(入力①!F53="","",IF(入力①!F53="男",1,2))</f>
        <v/>
      </c>
      <c r="J48" s="2" t="str">
        <f>IF(入力①!G53="","",入力①!G53)</f>
        <v/>
      </c>
      <c r="M48" s="2" t="str">
        <f>IF(入力①!$F$3="","",入力①!$F$3)</f>
        <v/>
      </c>
      <c r="N48" s="2" t="str">
        <f>IF(入力①!H53="","","'"&amp;入力①!H53)</f>
        <v/>
      </c>
      <c r="O48" s="2" t="str">
        <f>IF('入力②＋印刷'!G70="","",VLOOKUP('入力②＋印刷'!G70,個人種目一覧!$A$2:$B$108,2,FALSE))</f>
        <v/>
      </c>
      <c r="P48" s="3" t="str">
        <f>IF('入力②＋印刷'!H70="","",'入力②＋印刷'!H70)</f>
        <v/>
      </c>
      <c r="Q48" s="3"/>
      <c r="R48" s="3" t="str">
        <f t="shared" si="1"/>
        <v/>
      </c>
      <c r="S48" s="2" t="str">
        <f>IF('入力②＋印刷'!I70="","",VLOOKUP('入力②＋印刷'!I70,個人種目一覧!$A$2:$B$108,2,FALSE))</f>
        <v/>
      </c>
      <c r="T48" s="3" t="str">
        <f>IF('入力②＋印刷'!J70="","",'入力②＋印刷'!J70)</f>
        <v/>
      </c>
      <c r="U48" s="3"/>
      <c r="V48" s="3" t="str">
        <f t="shared" si="2"/>
        <v/>
      </c>
      <c r="W48" s="2" t="str">
        <f>IF('入力②＋印刷'!K70="","",VLOOKUP('入力②＋印刷'!K70,個人種目一覧!$A$2:$B$108,2,FALSE))</f>
        <v/>
      </c>
      <c r="X48" s="3" t="str">
        <f>IF('入力②＋印刷'!L70="","",'入力②＋印刷'!L70)</f>
        <v/>
      </c>
      <c r="Y48" s="3"/>
      <c r="Z48" s="3" t="str">
        <f t="shared" si="3"/>
        <v/>
      </c>
      <c r="AA48" s="2" t="str">
        <f>IF('入力②＋印刷'!M70="","",VLOOKUP('入力②＋印刷'!M70,リレー種目一覧!$A$2:$B$11,2,FALSE))</f>
        <v/>
      </c>
      <c r="AB48" s="3" t="str">
        <f>IF('入力②＋印刷'!N70="","",'入力②＋印刷'!N70)</f>
        <v/>
      </c>
      <c r="AD48" s="3" t="str">
        <f t="shared" si="4"/>
        <v/>
      </c>
    </row>
    <row r="49" spans="1:30">
      <c r="A49" s="2">
        <v>48</v>
      </c>
      <c r="B49" s="2" t="str">
        <f>IF(入力①!$B$3="","",入力①!$B$3)</f>
        <v/>
      </c>
      <c r="C49" s="2" t="str">
        <f>IFERROR(VLOOKUP(B49,学校コード表!$A$2:$E$166,4,FALSE),"")</f>
        <v/>
      </c>
      <c r="D49" s="2" t="str">
        <f t="shared" si="0"/>
        <v xml:space="preserve">
</v>
      </c>
      <c r="E49" s="2" t="str">
        <f>IF(入力①!C54="","",入力①!C54)</f>
        <v/>
      </c>
      <c r="F49" s="2" t="str">
        <f>IF(入力①!D54="","",入力①!D54)</f>
        <v/>
      </c>
      <c r="G49" s="2" t="str">
        <f>IF(入力①!E54="","",入力①!E54)</f>
        <v/>
      </c>
      <c r="H49" s="2" t="str">
        <f>IF(入力①!D54="","",入力①!D54)</f>
        <v/>
      </c>
      <c r="I49" s="2" t="str">
        <f>IF(入力①!F54="","",IF(入力①!F54="男",1,2))</f>
        <v/>
      </c>
      <c r="J49" s="2" t="str">
        <f>IF(入力①!G54="","",入力①!G54)</f>
        <v/>
      </c>
      <c r="M49" s="2" t="str">
        <f>IF(入力①!$F$3="","",入力①!$F$3)</f>
        <v/>
      </c>
      <c r="N49" s="2" t="str">
        <f>IF(入力①!H54="","","'"&amp;入力①!H54)</f>
        <v/>
      </c>
      <c r="O49" s="2" t="str">
        <f>IF('入力②＋印刷'!G71="","",VLOOKUP('入力②＋印刷'!G71,個人種目一覧!$A$2:$B$108,2,FALSE))</f>
        <v/>
      </c>
      <c r="P49" s="3" t="str">
        <f>IF('入力②＋印刷'!H71="","",'入力②＋印刷'!H71)</f>
        <v/>
      </c>
      <c r="Q49" s="3"/>
      <c r="R49" s="3" t="str">
        <f t="shared" si="1"/>
        <v/>
      </c>
      <c r="S49" s="2" t="str">
        <f>IF('入力②＋印刷'!I71="","",VLOOKUP('入力②＋印刷'!I71,個人種目一覧!$A$2:$B$108,2,FALSE))</f>
        <v/>
      </c>
      <c r="T49" s="3" t="str">
        <f>IF('入力②＋印刷'!J71="","",'入力②＋印刷'!J71)</f>
        <v/>
      </c>
      <c r="U49" s="3"/>
      <c r="V49" s="3" t="str">
        <f t="shared" si="2"/>
        <v/>
      </c>
      <c r="W49" s="2" t="str">
        <f>IF('入力②＋印刷'!K71="","",VLOOKUP('入力②＋印刷'!K71,個人種目一覧!$A$2:$B$108,2,FALSE))</f>
        <v/>
      </c>
      <c r="X49" s="3" t="str">
        <f>IF('入力②＋印刷'!L71="","",'入力②＋印刷'!L71)</f>
        <v/>
      </c>
      <c r="Y49" s="3"/>
      <c r="Z49" s="3" t="str">
        <f t="shared" si="3"/>
        <v/>
      </c>
      <c r="AA49" s="2" t="str">
        <f>IF('入力②＋印刷'!M71="","",VLOOKUP('入力②＋印刷'!M71,リレー種目一覧!$A$2:$B$11,2,FALSE))</f>
        <v/>
      </c>
      <c r="AB49" s="3" t="str">
        <f>IF('入力②＋印刷'!N71="","",'入力②＋印刷'!N71)</f>
        <v/>
      </c>
      <c r="AD49" s="3" t="str">
        <f t="shared" si="4"/>
        <v/>
      </c>
    </row>
    <row r="50" spans="1:30">
      <c r="A50" s="2">
        <v>49</v>
      </c>
      <c r="B50" s="2" t="str">
        <f>IF(入力①!$B$3="","",入力①!$B$3)</f>
        <v/>
      </c>
      <c r="C50" s="2" t="str">
        <f>IFERROR(VLOOKUP(B50,学校コード表!$A$2:$E$166,4,FALSE),"")</f>
        <v/>
      </c>
      <c r="D50" s="2" t="str">
        <f t="shared" si="0"/>
        <v xml:space="preserve">
</v>
      </c>
      <c r="E50" s="2" t="str">
        <f>IF(入力①!C55="","",入力①!C55)</f>
        <v/>
      </c>
      <c r="F50" s="2" t="str">
        <f>IF(入力①!D55="","",入力①!D55)</f>
        <v/>
      </c>
      <c r="G50" s="2" t="str">
        <f>IF(入力①!E55="","",入力①!E55)</f>
        <v/>
      </c>
      <c r="H50" s="2" t="str">
        <f>IF(入力①!D55="","",入力①!D55)</f>
        <v/>
      </c>
      <c r="I50" s="2" t="str">
        <f>IF(入力①!F55="","",IF(入力①!F55="男",1,2))</f>
        <v/>
      </c>
      <c r="J50" s="2" t="str">
        <f>IF(入力①!G55="","",入力①!G55)</f>
        <v/>
      </c>
      <c r="M50" s="2" t="str">
        <f>IF(入力①!$F$3="","",入力①!$F$3)</f>
        <v/>
      </c>
      <c r="N50" s="2" t="str">
        <f>IF(入力①!H55="","","'"&amp;入力①!H55)</f>
        <v/>
      </c>
      <c r="O50" s="2" t="str">
        <f>IF('入力②＋印刷'!G72="","",VLOOKUP('入力②＋印刷'!G72,個人種目一覧!$A$2:$B$108,2,FALSE))</f>
        <v/>
      </c>
      <c r="P50" s="3" t="str">
        <f>IF('入力②＋印刷'!H72="","",'入力②＋印刷'!H72)</f>
        <v/>
      </c>
      <c r="Q50" s="3"/>
      <c r="R50" s="3" t="str">
        <f t="shared" si="1"/>
        <v/>
      </c>
      <c r="S50" s="2" t="str">
        <f>IF('入力②＋印刷'!I72="","",VLOOKUP('入力②＋印刷'!I72,個人種目一覧!$A$2:$B$108,2,FALSE))</f>
        <v/>
      </c>
      <c r="T50" s="3" t="str">
        <f>IF('入力②＋印刷'!J72="","",'入力②＋印刷'!J72)</f>
        <v/>
      </c>
      <c r="U50" s="3"/>
      <c r="V50" s="3" t="str">
        <f t="shared" si="2"/>
        <v/>
      </c>
      <c r="W50" s="2" t="str">
        <f>IF('入力②＋印刷'!K72="","",VLOOKUP('入力②＋印刷'!K72,個人種目一覧!$A$2:$B$108,2,FALSE))</f>
        <v/>
      </c>
      <c r="X50" s="3" t="str">
        <f>IF('入力②＋印刷'!L72="","",'入力②＋印刷'!L72)</f>
        <v/>
      </c>
      <c r="Y50" s="3"/>
      <c r="Z50" s="3" t="str">
        <f t="shared" si="3"/>
        <v/>
      </c>
      <c r="AA50" s="2" t="str">
        <f>IF('入力②＋印刷'!M72="","",VLOOKUP('入力②＋印刷'!M72,リレー種目一覧!$A$2:$B$11,2,FALSE))</f>
        <v/>
      </c>
      <c r="AB50" s="3" t="str">
        <f>IF('入力②＋印刷'!N72="","",'入力②＋印刷'!N72)</f>
        <v/>
      </c>
      <c r="AD50" s="3" t="str">
        <f t="shared" si="4"/>
        <v/>
      </c>
    </row>
    <row r="51" spans="1:30">
      <c r="A51" s="2">
        <v>50</v>
      </c>
      <c r="B51" s="2" t="str">
        <f>IF(入力①!$B$3="","",入力①!$B$3)</f>
        <v/>
      </c>
      <c r="C51" s="2" t="str">
        <f>IFERROR(VLOOKUP(B51,学校コード表!$A$2:$E$166,4,FALSE),"")</f>
        <v/>
      </c>
      <c r="D51" s="2" t="str">
        <f t="shared" si="0"/>
        <v xml:space="preserve">
</v>
      </c>
      <c r="E51" s="2" t="str">
        <f>IF(入力①!C56="","",入力①!C56)</f>
        <v/>
      </c>
      <c r="F51" s="2" t="str">
        <f>IF(入力①!D56="","",入力①!D56)</f>
        <v/>
      </c>
      <c r="G51" s="2" t="str">
        <f>IF(入力①!E56="","",入力①!E56)</f>
        <v/>
      </c>
      <c r="H51" s="2" t="str">
        <f>IF(入力①!D56="","",入力①!D56)</f>
        <v/>
      </c>
      <c r="I51" s="2" t="str">
        <f>IF(入力①!F56="","",IF(入力①!F56="男",1,2))</f>
        <v/>
      </c>
      <c r="J51" s="2" t="str">
        <f>IF(入力①!G56="","",入力①!G56)</f>
        <v/>
      </c>
      <c r="M51" s="2" t="str">
        <f>IF(入力①!$F$3="","",入力①!$F$3)</f>
        <v/>
      </c>
      <c r="N51" s="2" t="str">
        <f>IF(入力①!H56="","","'"&amp;入力①!H56)</f>
        <v/>
      </c>
      <c r="O51" s="2" t="str">
        <f>IF('入力②＋印刷'!G73="","",VLOOKUP('入力②＋印刷'!G73,個人種目一覧!$A$2:$B$108,2,FALSE))</f>
        <v/>
      </c>
      <c r="P51" s="3" t="str">
        <f>IF('入力②＋印刷'!H73="","",'入力②＋印刷'!H73)</f>
        <v/>
      </c>
      <c r="Q51" s="3"/>
      <c r="R51" s="3" t="str">
        <f t="shared" si="1"/>
        <v/>
      </c>
      <c r="S51" s="2" t="str">
        <f>IF('入力②＋印刷'!I73="","",VLOOKUP('入力②＋印刷'!I73,個人種目一覧!$A$2:$B$108,2,FALSE))</f>
        <v/>
      </c>
      <c r="T51" s="3" t="str">
        <f>IF('入力②＋印刷'!J73="","",'入力②＋印刷'!J73)</f>
        <v/>
      </c>
      <c r="U51" s="3"/>
      <c r="V51" s="3" t="str">
        <f t="shared" si="2"/>
        <v/>
      </c>
      <c r="W51" s="2" t="str">
        <f>IF('入力②＋印刷'!K73="","",VLOOKUP('入力②＋印刷'!K73,個人種目一覧!$A$2:$B$108,2,FALSE))</f>
        <v/>
      </c>
      <c r="X51" s="3" t="str">
        <f>IF('入力②＋印刷'!L73="","",'入力②＋印刷'!L73)</f>
        <v/>
      </c>
      <c r="Y51" s="3"/>
      <c r="Z51" s="3" t="str">
        <f t="shared" si="3"/>
        <v/>
      </c>
      <c r="AA51" s="2" t="str">
        <f>IF('入力②＋印刷'!M73="","",VLOOKUP('入力②＋印刷'!M73,リレー種目一覧!$A$2:$B$11,2,FALSE))</f>
        <v/>
      </c>
      <c r="AB51" s="3" t="str">
        <f>IF('入力②＋印刷'!N73="","",'入力②＋印刷'!N73)</f>
        <v/>
      </c>
      <c r="AD51" s="3" t="str">
        <f t="shared" si="4"/>
        <v/>
      </c>
    </row>
    <row r="52" spans="1:30">
      <c r="A52" s="2">
        <v>51</v>
      </c>
      <c r="B52" s="2" t="str">
        <f>IF(入力①!$B$3="","",入力①!$B$3)</f>
        <v/>
      </c>
      <c r="C52" s="2" t="str">
        <f>IFERROR(VLOOKUP(B52,学校コード表!$A$2:$E$166,4,FALSE),"")</f>
        <v/>
      </c>
      <c r="D52" s="2" t="str">
        <f t="shared" si="0"/>
        <v xml:space="preserve">
</v>
      </c>
      <c r="E52" s="2" t="str">
        <f>IF(入力①!C57="","",入力①!C57)</f>
        <v/>
      </c>
      <c r="F52" s="2" t="str">
        <f>IF(入力①!D57="","",入力①!D57)</f>
        <v/>
      </c>
      <c r="G52" s="2" t="str">
        <f>IF(入力①!E57="","",入力①!E57)</f>
        <v/>
      </c>
      <c r="H52" s="2" t="str">
        <f>IF(入力①!D57="","",入力①!D57)</f>
        <v/>
      </c>
      <c r="I52" s="2" t="str">
        <f>IF(入力①!F57="","",IF(入力①!F57="男",1,2))</f>
        <v/>
      </c>
      <c r="J52" s="2" t="str">
        <f>IF(入力①!G57="","",入力①!G57)</f>
        <v/>
      </c>
      <c r="M52" s="2" t="str">
        <f>IF(入力①!$F$3="","",入力①!$F$3)</f>
        <v/>
      </c>
      <c r="N52" s="2" t="str">
        <f>IF(入力①!H57="","","'"&amp;入力①!H57)</f>
        <v/>
      </c>
      <c r="O52" s="2" t="str">
        <f>IF('入力②＋印刷'!G74="","",VLOOKUP('入力②＋印刷'!G74,個人種目一覧!$A$2:$B$108,2,FALSE))</f>
        <v/>
      </c>
      <c r="P52" s="3" t="str">
        <f>IF('入力②＋印刷'!H74="","",'入力②＋印刷'!H74)</f>
        <v/>
      </c>
      <c r="Q52" s="3"/>
      <c r="R52" s="3" t="str">
        <f t="shared" si="1"/>
        <v/>
      </c>
      <c r="S52" s="2" t="str">
        <f>IF('入力②＋印刷'!I74="","",VLOOKUP('入力②＋印刷'!I74,個人種目一覧!$A$2:$B$108,2,FALSE))</f>
        <v/>
      </c>
      <c r="T52" s="3" t="str">
        <f>IF('入力②＋印刷'!J74="","",'入力②＋印刷'!J74)</f>
        <v/>
      </c>
      <c r="U52" s="3"/>
      <c r="V52" s="3" t="str">
        <f t="shared" si="2"/>
        <v/>
      </c>
      <c r="W52" s="2" t="str">
        <f>IF('入力②＋印刷'!K74="","",VLOOKUP('入力②＋印刷'!K74,個人種目一覧!$A$2:$B$108,2,FALSE))</f>
        <v/>
      </c>
      <c r="X52" s="3" t="str">
        <f>IF('入力②＋印刷'!L74="","",'入力②＋印刷'!L74)</f>
        <v/>
      </c>
      <c r="Y52" s="3"/>
      <c r="Z52" s="3" t="str">
        <f t="shared" si="3"/>
        <v/>
      </c>
      <c r="AA52" s="2" t="str">
        <f>IF('入力②＋印刷'!M74="","",VLOOKUP('入力②＋印刷'!M74,リレー種目一覧!$A$2:$B$11,2,FALSE))</f>
        <v/>
      </c>
      <c r="AB52" s="3" t="str">
        <f>IF('入力②＋印刷'!N74="","",'入力②＋印刷'!N74)</f>
        <v/>
      </c>
      <c r="AD52" s="3" t="str">
        <f t="shared" si="4"/>
        <v/>
      </c>
    </row>
    <row r="53" spans="1:30">
      <c r="A53" s="2">
        <v>52</v>
      </c>
      <c r="B53" s="2" t="str">
        <f>IF(入力①!$B$3="","",入力①!$B$3)</f>
        <v/>
      </c>
      <c r="C53" s="2" t="str">
        <f>IFERROR(VLOOKUP(B53,学校コード表!$A$2:$E$166,4,FALSE),"")</f>
        <v/>
      </c>
      <c r="D53" s="2" t="str">
        <f t="shared" si="0"/>
        <v xml:space="preserve">
</v>
      </c>
      <c r="E53" s="2" t="str">
        <f>IF(入力①!C58="","",入力①!C58)</f>
        <v/>
      </c>
      <c r="F53" s="2" t="str">
        <f>IF(入力①!D58="","",入力①!D58)</f>
        <v/>
      </c>
      <c r="G53" s="2" t="str">
        <f>IF(入力①!E58="","",入力①!E58)</f>
        <v/>
      </c>
      <c r="H53" s="2" t="str">
        <f>IF(入力①!D58="","",入力①!D58)</f>
        <v/>
      </c>
      <c r="I53" s="2" t="str">
        <f>IF(入力①!F58="","",IF(入力①!F58="男",1,2))</f>
        <v/>
      </c>
      <c r="J53" s="2" t="str">
        <f>IF(入力①!G58="","",入力①!G58)</f>
        <v/>
      </c>
      <c r="M53" s="2" t="str">
        <f>IF(入力①!$F$3="","",入力①!$F$3)</f>
        <v/>
      </c>
      <c r="N53" s="2" t="str">
        <f>IF(入力①!H58="","","'"&amp;入力①!H58)</f>
        <v/>
      </c>
      <c r="O53" s="2" t="str">
        <f>IF('入力②＋印刷'!G75="","",VLOOKUP('入力②＋印刷'!G75,個人種目一覧!$A$2:$B$108,2,FALSE))</f>
        <v/>
      </c>
      <c r="P53" s="3" t="str">
        <f>IF('入力②＋印刷'!H75="","",'入力②＋印刷'!H75)</f>
        <v/>
      </c>
      <c r="Q53" s="3"/>
      <c r="R53" s="3" t="str">
        <f t="shared" si="1"/>
        <v/>
      </c>
      <c r="S53" s="2" t="str">
        <f>IF('入力②＋印刷'!I75="","",VLOOKUP('入力②＋印刷'!I75,個人種目一覧!$A$2:$B$108,2,FALSE))</f>
        <v/>
      </c>
      <c r="T53" s="3" t="str">
        <f>IF('入力②＋印刷'!J75="","",'入力②＋印刷'!J75)</f>
        <v/>
      </c>
      <c r="U53" s="3"/>
      <c r="V53" s="3" t="str">
        <f t="shared" si="2"/>
        <v/>
      </c>
      <c r="W53" s="2" t="str">
        <f>IF('入力②＋印刷'!K75="","",VLOOKUP('入力②＋印刷'!K75,個人種目一覧!$A$2:$B$108,2,FALSE))</f>
        <v/>
      </c>
      <c r="X53" s="3" t="str">
        <f>IF('入力②＋印刷'!L75="","",'入力②＋印刷'!L75)</f>
        <v/>
      </c>
      <c r="Y53" s="3"/>
      <c r="Z53" s="3" t="str">
        <f t="shared" si="3"/>
        <v/>
      </c>
      <c r="AA53" s="2" t="str">
        <f>IF('入力②＋印刷'!M75="","",VLOOKUP('入力②＋印刷'!M75,リレー種目一覧!$A$2:$B$11,2,FALSE))</f>
        <v/>
      </c>
      <c r="AB53" s="3" t="str">
        <f>IF('入力②＋印刷'!N75="","",'入力②＋印刷'!N75)</f>
        <v/>
      </c>
      <c r="AD53" s="3" t="str">
        <f t="shared" si="4"/>
        <v/>
      </c>
    </row>
    <row r="54" spans="1:30">
      <c r="A54" s="2">
        <v>53</v>
      </c>
      <c r="B54" s="2" t="str">
        <f>IF(入力①!$B$3="","",入力①!$B$3)</f>
        <v/>
      </c>
      <c r="C54" s="2" t="str">
        <f>IFERROR(VLOOKUP(B54,学校コード表!$A$2:$E$166,4,FALSE),"")</f>
        <v/>
      </c>
      <c r="D54" s="2" t="str">
        <f t="shared" si="0"/>
        <v xml:space="preserve">
</v>
      </c>
      <c r="E54" s="2" t="str">
        <f>IF(入力①!C59="","",入力①!C59)</f>
        <v/>
      </c>
      <c r="F54" s="2" t="str">
        <f>IF(入力①!D59="","",入力①!D59)</f>
        <v/>
      </c>
      <c r="G54" s="2" t="str">
        <f>IF(入力①!E59="","",入力①!E59)</f>
        <v/>
      </c>
      <c r="H54" s="2" t="str">
        <f>IF(入力①!D59="","",入力①!D59)</f>
        <v/>
      </c>
      <c r="I54" s="2" t="str">
        <f>IF(入力①!F59="","",IF(入力①!F59="男",1,2))</f>
        <v/>
      </c>
      <c r="J54" s="2" t="str">
        <f>IF(入力①!G59="","",入力①!G59)</f>
        <v/>
      </c>
      <c r="M54" s="2" t="str">
        <f>IF(入力①!$F$3="","",入力①!$F$3)</f>
        <v/>
      </c>
      <c r="N54" s="2" t="str">
        <f>IF(入力①!H59="","","'"&amp;入力①!H59)</f>
        <v/>
      </c>
      <c r="O54" s="2" t="str">
        <f>IF('入力②＋印刷'!G76="","",VLOOKUP('入力②＋印刷'!G76,個人種目一覧!$A$2:$B$108,2,FALSE))</f>
        <v/>
      </c>
      <c r="P54" s="3" t="str">
        <f>IF('入力②＋印刷'!H76="","",'入力②＋印刷'!H76)</f>
        <v/>
      </c>
      <c r="Q54" s="3"/>
      <c r="R54" s="3" t="str">
        <f t="shared" si="1"/>
        <v/>
      </c>
      <c r="S54" s="2" t="str">
        <f>IF('入力②＋印刷'!I76="","",VLOOKUP('入力②＋印刷'!I76,個人種目一覧!$A$2:$B$108,2,FALSE))</f>
        <v/>
      </c>
      <c r="T54" s="3" t="str">
        <f>IF('入力②＋印刷'!J76="","",'入力②＋印刷'!J76)</f>
        <v/>
      </c>
      <c r="U54" s="3"/>
      <c r="V54" s="3" t="str">
        <f t="shared" si="2"/>
        <v/>
      </c>
      <c r="W54" s="2" t="str">
        <f>IF('入力②＋印刷'!K76="","",VLOOKUP('入力②＋印刷'!K76,個人種目一覧!$A$2:$B$108,2,FALSE))</f>
        <v/>
      </c>
      <c r="X54" s="3" t="str">
        <f>IF('入力②＋印刷'!L76="","",'入力②＋印刷'!L76)</f>
        <v/>
      </c>
      <c r="Y54" s="3"/>
      <c r="Z54" s="3" t="str">
        <f t="shared" si="3"/>
        <v/>
      </c>
      <c r="AA54" s="2" t="str">
        <f>IF('入力②＋印刷'!M76="","",VLOOKUP('入力②＋印刷'!M76,リレー種目一覧!$A$2:$B$11,2,FALSE))</f>
        <v/>
      </c>
      <c r="AB54" s="3" t="str">
        <f>IF('入力②＋印刷'!N76="","",'入力②＋印刷'!N76)</f>
        <v/>
      </c>
      <c r="AD54" s="3" t="str">
        <f t="shared" si="4"/>
        <v/>
      </c>
    </row>
    <row r="55" spans="1:30">
      <c r="A55" s="2">
        <v>54</v>
      </c>
      <c r="B55" s="2" t="str">
        <f>IF(入力①!$B$3="","",入力①!$B$3)</f>
        <v/>
      </c>
      <c r="C55" s="2" t="str">
        <f>IFERROR(VLOOKUP(B55,学校コード表!$A$2:$E$166,4,FALSE),"")</f>
        <v/>
      </c>
      <c r="D55" s="2" t="str">
        <f t="shared" si="0"/>
        <v xml:space="preserve">
</v>
      </c>
      <c r="E55" s="2" t="str">
        <f>IF(入力①!C60="","",入力①!C60)</f>
        <v/>
      </c>
      <c r="F55" s="2" t="str">
        <f>IF(入力①!D60="","",入力①!D60)</f>
        <v/>
      </c>
      <c r="G55" s="2" t="str">
        <f>IF(入力①!E60="","",入力①!E60)</f>
        <v/>
      </c>
      <c r="H55" s="2" t="str">
        <f>IF(入力①!D60="","",入力①!D60)</f>
        <v/>
      </c>
      <c r="I55" s="2" t="str">
        <f>IF(入力①!F60="","",IF(入力①!F60="男",1,2))</f>
        <v/>
      </c>
      <c r="J55" s="2" t="str">
        <f>IF(入力①!G60="","",入力①!G60)</f>
        <v/>
      </c>
      <c r="M55" s="2" t="str">
        <f>IF(入力①!$F$3="","",入力①!$F$3)</f>
        <v/>
      </c>
      <c r="N55" s="2" t="str">
        <f>IF(入力①!H60="","","'"&amp;入力①!H60)</f>
        <v/>
      </c>
      <c r="O55" s="2" t="str">
        <f>IF('入力②＋印刷'!G77="","",VLOOKUP('入力②＋印刷'!G77,個人種目一覧!$A$2:$B$108,2,FALSE))</f>
        <v/>
      </c>
      <c r="P55" s="3" t="str">
        <f>IF('入力②＋印刷'!H77="","",'入力②＋印刷'!H77)</f>
        <v/>
      </c>
      <c r="Q55" s="3"/>
      <c r="R55" s="3" t="str">
        <f t="shared" si="1"/>
        <v/>
      </c>
      <c r="S55" s="2" t="str">
        <f>IF('入力②＋印刷'!I77="","",VLOOKUP('入力②＋印刷'!I77,個人種目一覧!$A$2:$B$108,2,FALSE))</f>
        <v/>
      </c>
      <c r="T55" s="3" t="str">
        <f>IF('入力②＋印刷'!J77="","",'入力②＋印刷'!J77)</f>
        <v/>
      </c>
      <c r="U55" s="3"/>
      <c r="V55" s="3" t="str">
        <f t="shared" si="2"/>
        <v/>
      </c>
      <c r="W55" s="2" t="str">
        <f>IF('入力②＋印刷'!K77="","",VLOOKUP('入力②＋印刷'!K77,個人種目一覧!$A$2:$B$108,2,FALSE))</f>
        <v/>
      </c>
      <c r="X55" s="3" t="str">
        <f>IF('入力②＋印刷'!L77="","",'入力②＋印刷'!L77)</f>
        <v/>
      </c>
      <c r="Y55" s="3"/>
      <c r="Z55" s="3" t="str">
        <f t="shared" si="3"/>
        <v/>
      </c>
      <c r="AA55" s="2" t="str">
        <f>IF('入力②＋印刷'!M77="","",VLOOKUP('入力②＋印刷'!M77,リレー種目一覧!$A$2:$B$11,2,FALSE))</f>
        <v/>
      </c>
      <c r="AB55" s="3" t="str">
        <f>IF('入力②＋印刷'!N77="","",'入力②＋印刷'!N77)</f>
        <v/>
      </c>
      <c r="AD55" s="3" t="str">
        <f t="shared" si="4"/>
        <v/>
      </c>
    </row>
    <row r="56" spans="1:30">
      <c r="A56" s="2">
        <v>55</v>
      </c>
      <c r="B56" s="2" t="str">
        <f>IF(入力①!$B$3="","",入力①!$B$3)</f>
        <v/>
      </c>
      <c r="C56" s="2" t="str">
        <f>IFERROR(VLOOKUP(B56,学校コード表!$A$2:$E$166,4,FALSE),"")</f>
        <v/>
      </c>
      <c r="D56" s="2" t="str">
        <f t="shared" si="0"/>
        <v xml:space="preserve">
</v>
      </c>
      <c r="E56" s="2" t="str">
        <f>IF(入力①!C61="","",入力①!C61)</f>
        <v/>
      </c>
      <c r="F56" s="2" t="str">
        <f>IF(入力①!D61="","",入力①!D61)</f>
        <v/>
      </c>
      <c r="G56" s="2" t="str">
        <f>IF(入力①!E61="","",入力①!E61)</f>
        <v/>
      </c>
      <c r="H56" s="2" t="str">
        <f>IF(入力①!D61="","",入力①!D61)</f>
        <v/>
      </c>
      <c r="I56" s="2" t="str">
        <f>IF(入力①!F61="","",IF(入力①!F61="男",1,2))</f>
        <v/>
      </c>
      <c r="J56" s="2" t="str">
        <f>IF(入力①!G61="","",入力①!G61)</f>
        <v/>
      </c>
      <c r="M56" s="2" t="str">
        <f>IF(入力①!$F$3="","",入力①!$F$3)</f>
        <v/>
      </c>
      <c r="N56" s="2" t="str">
        <f>IF(入力①!H61="","","'"&amp;入力①!H61)</f>
        <v/>
      </c>
      <c r="O56" s="2" t="str">
        <f>IF('入力②＋印刷'!G78="","",VLOOKUP('入力②＋印刷'!G78,個人種目一覧!$A$2:$B$108,2,FALSE))</f>
        <v/>
      </c>
      <c r="P56" s="3" t="str">
        <f>IF('入力②＋印刷'!H78="","",'入力②＋印刷'!H78)</f>
        <v/>
      </c>
      <c r="Q56" s="3"/>
      <c r="R56" s="3" t="str">
        <f t="shared" si="1"/>
        <v/>
      </c>
      <c r="S56" s="2" t="str">
        <f>IF('入力②＋印刷'!I78="","",VLOOKUP('入力②＋印刷'!I78,個人種目一覧!$A$2:$B$108,2,FALSE))</f>
        <v/>
      </c>
      <c r="T56" s="3" t="str">
        <f>IF('入力②＋印刷'!J78="","",'入力②＋印刷'!J78)</f>
        <v/>
      </c>
      <c r="U56" s="3"/>
      <c r="V56" s="3" t="str">
        <f t="shared" si="2"/>
        <v/>
      </c>
      <c r="W56" s="2" t="str">
        <f>IF('入力②＋印刷'!K78="","",VLOOKUP('入力②＋印刷'!K78,個人種目一覧!$A$2:$B$108,2,FALSE))</f>
        <v/>
      </c>
      <c r="X56" s="3" t="str">
        <f>IF('入力②＋印刷'!L78="","",'入力②＋印刷'!L78)</f>
        <v/>
      </c>
      <c r="Y56" s="3"/>
      <c r="Z56" s="3" t="str">
        <f t="shared" si="3"/>
        <v/>
      </c>
      <c r="AA56" s="2" t="str">
        <f>IF('入力②＋印刷'!M78="","",VLOOKUP('入力②＋印刷'!M78,リレー種目一覧!$A$2:$B$11,2,FALSE))</f>
        <v/>
      </c>
      <c r="AB56" s="3" t="str">
        <f>IF('入力②＋印刷'!N78="","",'入力②＋印刷'!N78)</f>
        <v/>
      </c>
      <c r="AD56" s="3" t="str">
        <f t="shared" si="4"/>
        <v/>
      </c>
    </row>
    <row r="57" spans="1:30">
      <c r="A57" s="2">
        <v>56</v>
      </c>
      <c r="B57" s="2" t="str">
        <f>IF(入力①!$B$3="","",入力①!$B$3)</f>
        <v/>
      </c>
      <c r="C57" s="2" t="str">
        <f>IFERROR(VLOOKUP(B57,学校コード表!$A$2:$E$166,4,FALSE),"")</f>
        <v/>
      </c>
      <c r="D57" s="2" t="str">
        <f t="shared" si="0"/>
        <v xml:space="preserve">
</v>
      </c>
      <c r="E57" s="2" t="str">
        <f>IF(入力①!C62="","",入力①!C62)</f>
        <v/>
      </c>
      <c r="F57" s="2" t="str">
        <f>IF(入力①!D62="","",入力①!D62)</f>
        <v/>
      </c>
      <c r="G57" s="2" t="str">
        <f>IF(入力①!E62="","",入力①!E62)</f>
        <v/>
      </c>
      <c r="H57" s="2" t="str">
        <f>IF(入力①!D62="","",入力①!D62)</f>
        <v/>
      </c>
      <c r="I57" s="2" t="str">
        <f>IF(入力①!F62="","",IF(入力①!F62="男",1,2))</f>
        <v/>
      </c>
      <c r="J57" s="2" t="str">
        <f>IF(入力①!G62="","",入力①!G62)</f>
        <v/>
      </c>
      <c r="M57" s="2" t="str">
        <f>IF(入力①!$F$3="","",入力①!$F$3)</f>
        <v/>
      </c>
      <c r="N57" s="2" t="str">
        <f>IF(入力①!H62="","","'"&amp;入力①!H62)</f>
        <v/>
      </c>
      <c r="O57" s="2" t="str">
        <f>IF('入力②＋印刷'!G79="","",VLOOKUP('入力②＋印刷'!G79,個人種目一覧!$A$2:$B$108,2,FALSE))</f>
        <v/>
      </c>
      <c r="P57" s="3" t="str">
        <f>IF('入力②＋印刷'!H79="","",'入力②＋印刷'!H79)</f>
        <v/>
      </c>
      <c r="Q57" s="3"/>
      <c r="R57" s="3" t="str">
        <f t="shared" si="1"/>
        <v/>
      </c>
      <c r="S57" s="2" t="str">
        <f>IF('入力②＋印刷'!I79="","",VLOOKUP('入力②＋印刷'!I79,個人種目一覧!$A$2:$B$108,2,FALSE))</f>
        <v/>
      </c>
      <c r="T57" s="3" t="str">
        <f>IF('入力②＋印刷'!J79="","",'入力②＋印刷'!J79)</f>
        <v/>
      </c>
      <c r="U57" s="3"/>
      <c r="V57" s="3" t="str">
        <f t="shared" si="2"/>
        <v/>
      </c>
      <c r="W57" s="2" t="str">
        <f>IF('入力②＋印刷'!K79="","",VLOOKUP('入力②＋印刷'!K79,個人種目一覧!$A$2:$B$108,2,FALSE))</f>
        <v/>
      </c>
      <c r="X57" s="3" t="str">
        <f>IF('入力②＋印刷'!L79="","",'入力②＋印刷'!L79)</f>
        <v/>
      </c>
      <c r="Y57" s="3"/>
      <c r="Z57" s="3" t="str">
        <f t="shared" si="3"/>
        <v/>
      </c>
      <c r="AA57" s="2" t="str">
        <f>IF('入力②＋印刷'!M79="","",VLOOKUP('入力②＋印刷'!M79,リレー種目一覧!$A$2:$B$11,2,FALSE))</f>
        <v/>
      </c>
      <c r="AB57" s="3" t="str">
        <f>IF('入力②＋印刷'!N79="","",'入力②＋印刷'!N79)</f>
        <v/>
      </c>
      <c r="AD57" s="3" t="str">
        <f t="shared" si="4"/>
        <v/>
      </c>
    </row>
    <row r="58" spans="1:30">
      <c r="A58" s="2">
        <v>57</v>
      </c>
      <c r="B58" s="2" t="str">
        <f>IF(入力①!$B$3="","",入力①!$B$3)</f>
        <v/>
      </c>
      <c r="C58" s="2" t="str">
        <f>IFERROR(VLOOKUP(B58,学校コード表!$A$2:$E$166,4,FALSE),"")</f>
        <v/>
      </c>
      <c r="D58" s="2" t="str">
        <f t="shared" si="0"/>
        <v xml:space="preserve">
</v>
      </c>
      <c r="E58" s="2" t="str">
        <f>IF(入力①!C63="","",入力①!C63)</f>
        <v/>
      </c>
      <c r="F58" s="2" t="str">
        <f>IF(入力①!D63="","",入力①!D63)</f>
        <v/>
      </c>
      <c r="G58" s="2" t="str">
        <f>IF(入力①!E63="","",入力①!E63)</f>
        <v/>
      </c>
      <c r="H58" s="2" t="str">
        <f>IF(入力①!D63="","",入力①!D63)</f>
        <v/>
      </c>
      <c r="I58" s="2" t="str">
        <f>IF(入力①!F63="","",IF(入力①!F63="男",1,2))</f>
        <v/>
      </c>
      <c r="J58" s="2" t="str">
        <f>IF(入力①!G63="","",入力①!G63)</f>
        <v/>
      </c>
      <c r="M58" s="2" t="str">
        <f>IF(入力①!$F$3="","",入力①!$F$3)</f>
        <v/>
      </c>
      <c r="N58" s="2" t="str">
        <f>IF(入力①!H63="","","'"&amp;入力①!H63)</f>
        <v/>
      </c>
      <c r="O58" s="2" t="str">
        <f>IF('入力②＋印刷'!G80="","",VLOOKUP('入力②＋印刷'!G80,個人種目一覧!$A$2:$B$108,2,FALSE))</f>
        <v/>
      </c>
      <c r="P58" s="3" t="str">
        <f>IF('入力②＋印刷'!H80="","",'入力②＋印刷'!H80)</f>
        <v/>
      </c>
      <c r="Q58" s="3"/>
      <c r="R58" s="3" t="str">
        <f t="shared" si="1"/>
        <v/>
      </c>
      <c r="S58" s="2" t="str">
        <f>IF('入力②＋印刷'!I80="","",VLOOKUP('入力②＋印刷'!I80,個人種目一覧!$A$2:$B$108,2,FALSE))</f>
        <v/>
      </c>
      <c r="T58" s="3" t="str">
        <f>IF('入力②＋印刷'!J80="","",'入力②＋印刷'!J80)</f>
        <v/>
      </c>
      <c r="U58" s="3"/>
      <c r="V58" s="3" t="str">
        <f t="shared" si="2"/>
        <v/>
      </c>
      <c r="W58" s="2" t="str">
        <f>IF('入力②＋印刷'!K80="","",VLOOKUP('入力②＋印刷'!K80,個人種目一覧!$A$2:$B$108,2,FALSE))</f>
        <v/>
      </c>
      <c r="X58" s="3" t="str">
        <f>IF('入力②＋印刷'!L80="","",'入力②＋印刷'!L80)</f>
        <v/>
      </c>
      <c r="Y58" s="3"/>
      <c r="Z58" s="3" t="str">
        <f t="shared" si="3"/>
        <v/>
      </c>
      <c r="AA58" s="2" t="str">
        <f>IF('入力②＋印刷'!M80="","",VLOOKUP('入力②＋印刷'!M80,リレー種目一覧!$A$2:$B$11,2,FALSE))</f>
        <v/>
      </c>
      <c r="AB58" s="3" t="str">
        <f>IF('入力②＋印刷'!N80="","",'入力②＋印刷'!N80)</f>
        <v/>
      </c>
      <c r="AD58" s="3" t="str">
        <f t="shared" si="4"/>
        <v/>
      </c>
    </row>
    <row r="59" spans="1:30">
      <c r="A59" s="2">
        <v>58</v>
      </c>
      <c r="B59" s="2" t="str">
        <f>IF(入力①!$B$3="","",入力①!$B$3)</f>
        <v/>
      </c>
      <c r="C59" s="2" t="str">
        <f>IFERROR(VLOOKUP(B59,学校コード表!$A$2:$E$166,4,FALSE),"")</f>
        <v/>
      </c>
      <c r="D59" s="2" t="str">
        <f t="shared" si="0"/>
        <v xml:space="preserve">
</v>
      </c>
      <c r="E59" s="2" t="str">
        <f>IF(入力①!C64="","",入力①!C64)</f>
        <v/>
      </c>
      <c r="F59" s="2" t="str">
        <f>IF(入力①!D64="","",入力①!D64)</f>
        <v/>
      </c>
      <c r="G59" s="2" t="str">
        <f>IF(入力①!E64="","",入力①!E64)</f>
        <v/>
      </c>
      <c r="H59" s="2" t="str">
        <f>IF(入力①!D64="","",入力①!D64)</f>
        <v/>
      </c>
      <c r="I59" s="2" t="str">
        <f>IF(入力①!F64="","",IF(入力①!F64="男",1,2))</f>
        <v/>
      </c>
      <c r="J59" s="2" t="str">
        <f>IF(入力①!G64="","",入力①!G64)</f>
        <v/>
      </c>
      <c r="M59" s="2" t="str">
        <f>IF(入力①!$F$3="","",入力①!$F$3)</f>
        <v/>
      </c>
      <c r="N59" s="2" t="str">
        <f>IF(入力①!H64="","","'"&amp;入力①!H64)</f>
        <v/>
      </c>
      <c r="O59" s="2" t="str">
        <f>IF('入力②＋印刷'!G81="","",VLOOKUP('入力②＋印刷'!G81,個人種目一覧!$A$2:$B$108,2,FALSE))</f>
        <v/>
      </c>
      <c r="P59" s="3" t="str">
        <f>IF('入力②＋印刷'!H81="","",'入力②＋印刷'!H81)</f>
        <v/>
      </c>
      <c r="Q59" s="3"/>
      <c r="R59" s="3" t="str">
        <f t="shared" si="1"/>
        <v/>
      </c>
      <c r="S59" s="2" t="str">
        <f>IF('入力②＋印刷'!I81="","",VLOOKUP('入力②＋印刷'!I81,個人種目一覧!$A$2:$B$108,2,FALSE))</f>
        <v/>
      </c>
      <c r="T59" s="3" t="str">
        <f>IF('入力②＋印刷'!J81="","",'入力②＋印刷'!J81)</f>
        <v/>
      </c>
      <c r="U59" s="3"/>
      <c r="V59" s="3" t="str">
        <f t="shared" si="2"/>
        <v/>
      </c>
      <c r="W59" s="2" t="str">
        <f>IF('入力②＋印刷'!K81="","",VLOOKUP('入力②＋印刷'!K81,個人種目一覧!$A$2:$B$108,2,FALSE))</f>
        <v/>
      </c>
      <c r="X59" s="3" t="str">
        <f>IF('入力②＋印刷'!L81="","",'入力②＋印刷'!L81)</f>
        <v/>
      </c>
      <c r="Y59" s="3"/>
      <c r="Z59" s="3" t="str">
        <f t="shared" si="3"/>
        <v/>
      </c>
      <c r="AA59" s="2" t="str">
        <f>IF('入力②＋印刷'!M81="","",VLOOKUP('入力②＋印刷'!M81,リレー種目一覧!$A$2:$B$11,2,FALSE))</f>
        <v/>
      </c>
      <c r="AB59" s="3" t="str">
        <f>IF('入力②＋印刷'!N81="","",'入力②＋印刷'!N81)</f>
        <v/>
      </c>
      <c r="AD59" s="3" t="str">
        <f t="shared" si="4"/>
        <v/>
      </c>
    </row>
    <row r="60" spans="1:30">
      <c r="A60" s="2">
        <v>59</v>
      </c>
      <c r="B60" s="2" t="str">
        <f>IF(入力①!$B$3="","",入力①!$B$3)</f>
        <v/>
      </c>
      <c r="C60" s="2" t="str">
        <f>IFERROR(VLOOKUP(B60,学校コード表!$A$2:$E$166,4,FALSE),"")</f>
        <v/>
      </c>
      <c r="D60" s="2" t="str">
        <f t="shared" si="0"/>
        <v xml:space="preserve">
</v>
      </c>
      <c r="E60" s="2" t="str">
        <f>IF(入力①!C65="","",入力①!C65)</f>
        <v/>
      </c>
      <c r="F60" s="2" t="str">
        <f>IF(入力①!D65="","",入力①!D65)</f>
        <v/>
      </c>
      <c r="G60" s="2" t="str">
        <f>IF(入力①!E65="","",入力①!E65)</f>
        <v/>
      </c>
      <c r="H60" s="2" t="str">
        <f>IF(入力①!D65="","",入力①!D65)</f>
        <v/>
      </c>
      <c r="I60" s="2" t="str">
        <f>IF(入力①!F65="","",IF(入力①!F65="男",1,2))</f>
        <v/>
      </c>
      <c r="J60" s="2" t="str">
        <f>IF(入力①!G65="","",入力①!G65)</f>
        <v/>
      </c>
      <c r="M60" s="2" t="str">
        <f>IF(入力①!$F$3="","",入力①!$F$3)</f>
        <v/>
      </c>
      <c r="N60" s="2" t="str">
        <f>IF(入力①!H65="","","'"&amp;入力①!H65)</f>
        <v/>
      </c>
      <c r="O60" s="2" t="str">
        <f>IF('入力②＋印刷'!G82="","",VLOOKUP('入力②＋印刷'!G82,個人種目一覧!$A$2:$B$108,2,FALSE))</f>
        <v/>
      </c>
      <c r="P60" s="3" t="str">
        <f>IF('入力②＋印刷'!H82="","",'入力②＋印刷'!H82)</f>
        <v/>
      </c>
      <c r="Q60" s="3"/>
      <c r="R60" s="3" t="str">
        <f t="shared" si="1"/>
        <v/>
      </c>
      <c r="S60" s="2" t="str">
        <f>IF('入力②＋印刷'!I82="","",VLOOKUP('入力②＋印刷'!I82,個人種目一覧!$A$2:$B$108,2,FALSE))</f>
        <v/>
      </c>
      <c r="T60" s="3" t="str">
        <f>IF('入力②＋印刷'!J82="","",'入力②＋印刷'!J82)</f>
        <v/>
      </c>
      <c r="U60" s="3"/>
      <c r="V60" s="3" t="str">
        <f t="shared" si="2"/>
        <v/>
      </c>
      <c r="W60" s="2" t="str">
        <f>IF('入力②＋印刷'!K82="","",VLOOKUP('入力②＋印刷'!K82,個人種目一覧!$A$2:$B$108,2,FALSE))</f>
        <v/>
      </c>
      <c r="X60" s="3" t="str">
        <f>IF('入力②＋印刷'!L82="","",'入力②＋印刷'!L82)</f>
        <v/>
      </c>
      <c r="Y60" s="3"/>
      <c r="Z60" s="3" t="str">
        <f t="shared" si="3"/>
        <v/>
      </c>
      <c r="AA60" s="2" t="str">
        <f>IF('入力②＋印刷'!M82="","",VLOOKUP('入力②＋印刷'!M82,リレー種目一覧!$A$2:$B$11,2,FALSE))</f>
        <v/>
      </c>
      <c r="AB60" s="3" t="str">
        <f>IF('入力②＋印刷'!N82="","",'入力②＋印刷'!N82)</f>
        <v/>
      </c>
      <c r="AD60" s="3" t="str">
        <f t="shared" si="4"/>
        <v/>
      </c>
    </row>
    <row r="61" spans="1:30">
      <c r="A61" s="2">
        <v>60</v>
      </c>
      <c r="B61" s="2" t="str">
        <f>IF(入力①!$B$3="","",入力①!$B$3)</f>
        <v/>
      </c>
      <c r="C61" s="2" t="str">
        <f>IFERROR(VLOOKUP(B61,学校コード表!$A$2:$E$166,4,FALSE),"")</f>
        <v/>
      </c>
      <c r="D61" s="2" t="str">
        <f t="shared" si="0"/>
        <v xml:space="preserve">
</v>
      </c>
      <c r="E61" s="2" t="str">
        <f>IF(入力①!C66="","",入力①!C66)</f>
        <v/>
      </c>
      <c r="F61" s="2" t="str">
        <f>IF(入力①!D66="","",入力①!D66)</f>
        <v/>
      </c>
      <c r="G61" s="2" t="str">
        <f>IF(入力①!E66="","",入力①!E66)</f>
        <v/>
      </c>
      <c r="H61" s="2" t="str">
        <f>IF(入力①!D66="","",入力①!D66)</f>
        <v/>
      </c>
      <c r="I61" s="2" t="str">
        <f>IF(入力①!F66="","",IF(入力①!F66="男",1,2))</f>
        <v/>
      </c>
      <c r="J61" s="2" t="str">
        <f>IF(入力①!G66="","",入力①!G66)</f>
        <v/>
      </c>
      <c r="M61" s="2" t="str">
        <f>IF(入力①!$F$3="","",入力①!$F$3)</f>
        <v/>
      </c>
      <c r="N61" s="2" t="str">
        <f>IF(入力①!H66="","","'"&amp;入力①!H66)</f>
        <v/>
      </c>
      <c r="O61" s="2" t="str">
        <f>IF('入力②＋印刷'!G83="","",VLOOKUP('入力②＋印刷'!G83,個人種目一覧!$A$2:$B$108,2,FALSE))</f>
        <v/>
      </c>
      <c r="P61" s="3" t="str">
        <f>IF('入力②＋印刷'!H83="","",'入力②＋印刷'!H83)</f>
        <v/>
      </c>
      <c r="Q61" s="3"/>
      <c r="R61" s="3" t="str">
        <f t="shared" si="1"/>
        <v/>
      </c>
      <c r="S61" s="2" t="str">
        <f>IF('入力②＋印刷'!I83="","",VLOOKUP('入力②＋印刷'!I83,個人種目一覧!$A$2:$B$108,2,FALSE))</f>
        <v/>
      </c>
      <c r="T61" s="3" t="str">
        <f>IF('入力②＋印刷'!J83="","",'入力②＋印刷'!J83)</f>
        <v/>
      </c>
      <c r="U61" s="3"/>
      <c r="V61" s="3" t="str">
        <f t="shared" si="2"/>
        <v/>
      </c>
      <c r="W61" s="2" t="str">
        <f>IF('入力②＋印刷'!K83="","",VLOOKUP('入力②＋印刷'!K83,個人種目一覧!$A$2:$B$108,2,FALSE))</f>
        <v/>
      </c>
      <c r="X61" s="3" t="str">
        <f>IF('入力②＋印刷'!L83="","",'入力②＋印刷'!L83)</f>
        <v/>
      </c>
      <c r="Y61" s="3"/>
      <c r="Z61" s="3" t="str">
        <f t="shared" si="3"/>
        <v/>
      </c>
      <c r="AA61" s="2" t="str">
        <f>IF('入力②＋印刷'!M83="","",VLOOKUP('入力②＋印刷'!M83,リレー種目一覧!$A$2:$B$11,2,FALSE))</f>
        <v/>
      </c>
      <c r="AB61" s="3" t="str">
        <f>IF('入力②＋印刷'!N83="","",'入力②＋印刷'!N83)</f>
        <v/>
      </c>
      <c r="AD61" s="3" t="str">
        <f t="shared" si="4"/>
        <v/>
      </c>
    </row>
    <row r="62" spans="1:30">
      <c r="A62" s="2">
        <v>61</v>
      </c>
      <c r="B62" s="2" t="str">
        <f>IF(入力①!$B$3="","",入力①!$B$3)</f>
        <v/>
      </c>
      <c r="C62" s="2" t="str">
        <f>IFERROR(VLOOKUP(B62,学校コード表!$A$2:$E$166,4,FALSE),"")</f>
        <v/>
      </c>
      <c r="D62" s="2" t="str">
        <f t="shared" si="0"/>
        <v xml:space="preserve">
</v>
      </c>
      <c r="E62" s="2" t="str">
        <f>IF(入力①!C67="","",入力①!C67)</f>
        <v/>
      </c>
      <c r="F62" s="2" t="str">
        <f>IF(入力①!D67="","",入力①!D67)</f>
        <v/>
      </c>
      <c r="G62" s="2" t="str">
        <f>IF(入力①!E67="","",入力①!E67)</f>
        <v/>
      </c>
      <c r="H62" s="2" t="str">
        <f>IF(入力①!D67="","",入力①!D67)</f>
        <v/>
      </c>
      <c r="I62" s="2" t="str">
        <f>IF(入力①!F67="","",IF(入力①!F67="男",1,2))</f>
        <v/>
      </c>
      <c r="J62" s="2" t="str">
        <f>IF(入力①!G67="","",入力①!G67)</f>
        <v/>
      </c>
      <c r="M62" s="2" t="str">
        <f>IF(入力①!$F$3="","",入力①!$F$3)</f>
        <v/>
      </c>
      <c r="N62" s="2" t="str">
        <f>IF(入力①!H67="","","'"&amp;入力①!H67)</f>
        <v/>
      </c>
      <c r="O62" s="2" t="str">
        <f>IF('入力②＋印刷'!G101="","",VLOOKUP('入力②＋印刷'!G101,個人種目一覧!$A$2:$B$108,2,FALSE))</f>
        <v/>
      </c>
      <c r="P62" s="3" t="str">
        <f>IF('入力②＋印刷'!H101="","",'入力②＋印刷'!H101)</f>
        <v/>
      </c>
      <c r="R62" s="3" t="str">
        <f t="shared" si="1"/>
        <v/>
      </c>
      <c r="S62" s="2" t="str">
        <f>IF('入力②＋印刷'!I101="","",VLOOKUP('入力②＋印刷'!I101,個人種目一覧!$A$2:$B$108,2,FALSE))</f>
        <v/>
      </c>
      <c r="T62" s="3" t="str">
        <f>IF('入力②＋印刷'!J101="","",'入力②＋印刷'!J101)</f>
        <v/>
      </c>
      <c r="U62" s="3"/>
      <c r="V62" s="3" t="str">
        <f t="shared" si="2"/>
        <v/>
      </c>
      <c r="W62" s="2" t="str">
        <f>IF('入力②＋印刷'!K101="","",VLOOKUP('入力②＋印刷'!K101,個人種目一覧!$A$2:$B$108,2,FALSE))</f>
        <v/>
      </c>
      <c r="X62" s="3" t="str">
        <f>IF('入力②＋印刷'!L101="","",'入力②＋印刷'!L101)</f>
        <v/>
      </c>
      <c r="Y62" s="3"/>
      <c r="Z62" s="3" t="str">
        <f t="shared" si="3"/>
        <v/>
      </c>
      <c r="AA62" s="2" t="str">
        <f>IF('入力②＋印刷'!M101="","",VLOOKUP('入力②＋印刷'!M101,リレー種目一覧!$A$2:$B$11,2,FALSE))</f>
        <v/>
      </c>
      <c r="AB62" s="3" t="str">
        <f>IF('入力②＋印刷'!N101="","",'入力②＋印刷'!N101)</f>
        <v/>
      </c>
      <c r="AD62" s="3" t="str">
        <f t="shared" si="4"/>
        <v/>
      </c>
    </row>
    <row r="63" spans="1:30">
      <c r="A63" s="2">
        <v>62</v>
      </c>
      <c r="B63" s="2" t="str">
        <f>IF(入力①!$B$3="","",入力①!$B$3)</f>
        <v/>
      </c>
      <c r="C63" s="2" t="str">
        <f>IFERROR(VLOOKUP(B63,学校コード表!$A$2:$E$166,4,FALSE),"")</f>
        <v/>
      </c>
      <c r="D63" s="2" t="str">
        <f t="shared" si="0"/>
        <v xml:space="preserve">
</v>
      </c>
      <c r="E63" s="2" t="str">
        <f>IF(入力①!C68="","",入力①!C68)</f>
        <v/>
      </c>
      <c r="F63" s="2" t="str">
        <f>IF(入力①!D68="","",入力①!D68)</f>
        <v/>
      </c>
      <c r="G63" s="2" t="str">
        <f>IF(入力①!E68="","",入力①!E68)</f>
        <v/>
      </c>
      <c r="H63" s="2" t="str">
        <f>IF(入力①!D68="","",入力①!D68)</f>
        <v/>
      </c>
      <c r="I63" s="2" t="str">
        <f>IF(入力①!F68="","",IF(入力①!F68="男",1,2))</f>
        <v/>
      </c>
      <c r="J63" s="2" t="str">
        <f>IF(入力①!G68="","",入力①!G68)</f>
        <v/>
      </c>
      <c r="M63" s="2" t="str">
        <f>IF(入力①!$F$3="","",入力①!$F$3)</f>
        <v/>
      </c>
      <c r="N63" s="2" t="str">
        <f>IF(入力①!H68="","","'"&amp;入力①!H68)</f>
        <v/>
      </c>
      <c r="O63" s="2" t="str">
        <f>IF('入力②＋印刷'!G102="","",VLOOKUP('入力②＋印刷'!G102,個人種目一覧!$A$2:$B$108,2,FALSE))</f>
        <v/>
      </c>
      <c r="P63" s="3" t="str">
        <f>IF('入力②＋印刷'!H102="","",'入力②＋印刷'!H102)</f>
        <v/>
      </c>
      <c r="R63" s="3" t="str">
        <f t="shared" si="1"/>
        <v/>
      </c>
      <c r="S63" s="2" t="str">
        <f>IF('入力②＋印刷'!I102="","",VLOOKUP('入力②＋印刷'!I102,個人種目一覧!$A$2:$B$108,2,FALSE))</f>
        <v/>
      </c>
      <c r="T63" s="3" t="str">
        <f>IF('入力②＋印刷'!J102="","",'入力②＋印刷'!J102)</f>
        <v/>
      </c>
      <c r="U63" s="3"/>
      <c r="V63" s="3" t="str">
        <f t="shared" si="2"/>
        <v/>
      </c>
      <c r="W63" s="2" t="str">
        <f>IF('入力②＋印刷'!K102="","",VLOOKUP('入力②＋印刷'!K102,個人種目一覧!$A$2:$B$108,2,FALSE))</f>
        <v/>
      </c>
      <c r="X63" s="3" t="str">
        <f>IF('入力②＋印刷'!L102="","",'入力②＋印刷'!L102)</f>
        <v/>
      </c>
      <c r="Y63" s="3"/>
      <c r="Z63" s="3" t="str">
        <f t="shared" si="3"/>
        <v/>
      </c>
      <c r="AA63" s="2" t="str">
        <f>IF('入力②＋印刷'!M102="","",VLOOKUP('入力②＋印刷'!M102,リレー種目一覧!$A$2:$B$11,2,FALSE))</f>
        <v/>
      </c>
      <c r="AB63" s="3" t="str">
        <f>IF('入力②＋印刷'!N102="","",'入力②＋印刷'!N102)</f>
        <v/>
      </c>
      <c r="AD63" s="3" t="str">
        <f t="shared" si="4"/>
        <v/>
      </c>
    </row>
    <row r="64" spans="1:30">
      <c r="A64" s="2">
        <v>63</v>
      </c>
      <c r="B64" s="2" t="str">
        <f>IF(入力①!$B$3="","",入力①!$B$3)</f>
        <v/>
      </c>
      <c r="C64" s="2" t="str">
        <f>IFERROR(VLOOKUP(B64,学校コード表!$A$2:$E$166,4,FALSE),"")</f>
        <v/>
      </c>
      <c r="D64" s="2" t="str">
        <f t="shared" si="0"/>
        <v xml:space="preserve">
</v>
      </c>
      <c r="E64" s="2" t="str">
        <f>IF(入力①!C69="","",入力①!C69)</f>
        <v/>
      </c>
      <c r="F64" s="2" t="str">
        <f>IF(入力①!D69="","",入力①!D69)</f>
        <v/>
      </c>
      <c r="G64" s="2" t="str">
        <f>IF(入力①!E69="","",入力①!E69)</f>
        <v/>
      </c>
      <c r="H64" s="2" t="str">
        <f>IF(入力①!D69="","",入力①!D69)</f>
        <v/>
      </c>
      <c r="I64" s="2" t="str">
        <f>IF(入力①!F69="","",IF(入力①!F69="男",1,2))</f>
        <v/>
      </c>
      <c r="J64" s="2" t="str">
        <f>IF(入力①!G69="","",入力①!G69)</f>
        <v/>
      </c>
      <c r="M64" s="2" t="str">
        <f>IF(入力①!$F$3="","",入力①!$F$3)</f>
        <v/>
      </c>
      <c r="N64" s="2" t="str">
        <f>IF(入力①!H69="","","'"&amp;入力①!H69)</f>
        <v/>
      </c>
      <c r="O64" s="2" t="str">
        <f>IF('入力②＋印刷'!G103="","",VLOOKUP('入力②＋印刷'!G103,個人種目一覧!$A$2:$B$108,2,FALSE))</f>
        <v/>
      </c>
      <c r="P64" s="3" t="str">
        <f>IF('入力②＋印刷'!H103="","",'入力②＋印刷'!H103)</f>
        <v/>
      </c>
      <c r="R64" s="3" t="str">
        <f t="shared" si="1"/>
        <v/>
      </c>
      <c r="S64" s="2" t="str">
        <f>IF('入力②＋印刷'!I103="","",VLOOKUP('入力②＋印刷'!I103,個人種目一覧!$A$2:$B$108,2,FALSE))</f>
        <v/>
      </c>
      <c r="T64" s="3" t="str">
        <f>IF('入力②＋印刷'!J103="","",'入力②＋印刷'!J103)</f>
        <v/>
      </c>
      <c r="U64" s="3"/>
      <c r="V64" s="3" t="str">
        <f t="shared" si="2"/>
        <v/>
      </c>
      <c r="W64" s="2" t="str">
        <f>IF('入力②＋印刷'!K103="","",VLOOKUP('入力②＋印刷'!K103,個人種目一覧!$A$2:$B$108,2,FALSE))</f>
        <v/>
      </c>
      <c r="X64" s="3" t="str">
        <f>IF('入力②＋印刷'!L103="","",'入力②＋印刷'!L103)</f>
        <v/>
      </c>
      <c r="Y64" s="3"/>
      <c r="Z64" s="3" t="str">
        <f t="shared" si="3"/>
        <v/>
      </c>
      <c r="AA64" s="2" t="str">
        <f>IF('入力②＋印刷'!M103="","",VLOOKUP('入力②＋印刷'!M103,リレー種目一覧!$A$2:$B$11,2,FALSE))</f>
        <v/>
      </c>
      <c r="AB64" s="3" t="str">
        <f>IF('入力②＋印刷'!N103="","",'入力②＋印刷'!N103)</f>
        <v/>
      </c>
      <c r="AD64" s="3" t="str">
        <f t="shared" si="4"/>
        <v/>
      </c>
    </row>
    <row r="65" spans="1:30">
      <c r="A65" s="2">
        <v>64</v>
      </c>
      <c r="B65" s="2" t="str">
        <f>IF(入力①!$B$3="","",入力①!$B$3)</f>
        <v/>
      </c>
      <c r="C65" s="2" t="str">
        <f>IFERROR(VLOOKUP(B65,学校コード表!$A$2:$E$166,4,FALSE),"")</f>
        <v/>
      </c>
      <c r="D65" s="2" t="str">
        <f t="shared" si="0"/>
        <v xml:space="preserve">
</v>
      </c>
      <c r="E65" s="2" t="str">
        <f>IF(入力①!C70="","",入力①!C70)</f>
        <v/>
      </c>
      <c r="F65" s="2" t="str">
        <f>IF(入力①!D70="","",入力①!D70)</f>
        <v/>
      </c>
      <c r="G65" s="2" t="str">
        <f>IF(入力①!E70="","",入力①!E70)</f>
        <v/>
      </c>
      <c r="H65" s="2" t="str">
        <f>IF(入力①!D70="","",入力①!D70)</f>
        <v/>
      </c>
      <c r="I65" s="2" t="str">
        <f>IF(入力①!F70="","",IF(入力①!F70="男",1,2))</f>
        <v/>
      </c>
      <c r="J65" s="2" t="str">
        <f>IF(入力①!G70="","",入力①!G70)</f>
        <v/>
      </c>
      <c r="M65" s="2" t="str">
        <f>IF(入力①!$F$3="","",入力①!$F$3)</f>
        <v/>
      </c>
      <c r="N65" s="2" t="str">
        <f>IF(入力①!H70="","","'"&amp;入力①!H70)</f>
        <v/>
      </c>
      <c r="O65" s="2" t="str">
        <f>IF('入力②＋印刷'!G104="","",VLOOKUP('入力②＋印刷'!G104,個人種目一覧!$A$2:$B$108,2,FALSE))</f>
        <v/>
      </c>
      <c r="P65" s="3" t="str">
        <f>IF('入力②＋印刷'!H104="","",'入力②＋印刷'!H104)</f>
        <v/>
      </c>
      <c r="R65" s="3" t="str">
        <f t="shared" si="1"/>
        <v/>
      </c>
      <c r="S65" s="2" t="str">
        <f>IF('入力②＋印刷'!I104="","",VLOOKUP('入力②＋印刷'!I104,個人種目一覧!$A$2:$B$108,2,FALSE))</f>
        <v/>
      </c>
      <c r="T65" s="3" t="str">
        <f>IF('入力②＋印刷'!J104="","",'入力②＋印刷'!J104)</f>
        <v/>
      </c>
      <c r="U65" s="3"/>
      <c r="V65" s="3" t="str">
        <f t="shared" si="2"/>
        <v/>
      </c>
      <c r="W65" s="2" t="str">
        <f>IF('入力②＋印刷'!K104="","",VLOOKUP('入力②＋印刷'!K104,個人種目一覧!$A$2:$B$108,2,FALSE))</f>
        <v/>
      </c>
      <c r="X65" s="3" t="str">
        <f>IF('入力②＋印刷'!L104="","",'入力②＋印刷'!L104)</f>
        <v/>
      </c>
      <c r="Y65" s="3"/>
      <c r="Z65" s="3" t="str">
        <f t="shared" si="3"/>
        <v/>
      </c>
      <c r="AA65" s="2" t="str">
        <f>IF('入力②＋印刷'!M104="","",VLOOKUP('入力②＋印刷'!M104,リレー種目一覧!$A$2:$B$11,2,FALSE))</f>
        <v/>
      </c>
      <c r="AB65" s="3" t="str">
        <f>IF('入力②＋印刷'!N104="","",'入力②＋印刷'!N104)</f>
        <v/>
      </c>
      <c r="AD65" s="3" t="str">
        <f t="shared" si="4"/>
        <v/>
      </c>
    </row>
    <row r="66" spans="1:30">
      <c r="A66" s="2">
        <v>65</v>
      </c>
      <c r="B66" s="2" t="str">
        <f>IF(入力①!$B$3="","",入力①!$B$3)</f>
        <v/>
      </c>
      <c r="C66" s="2" t="str">
        <f>IFERROR(VLOOKUP(B66,学校コード表!$A$2:$E$166,4,FALSE),"")</f>
        <v/>
      </c>
      <c r="D66" s="2" t="str">
        <f t="shared" si="0"/>
        <v xml:space="preserve">
</v>
      </c>
      <c r="E66" s="2" t="str">
        <f>IF(入力①!C71="","",入力①!C71)</f>
        <v/>
      </c>
      <c r="F66" s="2" t="str">
        <f>IF(入力①!D71="","",入力①!D71)</f>
        <v/>
      </c>
      <c r="G66" s="2" t="str">
        <f>IF(入力①!E71="","",入力①!E71)</f>
        <v/>
      </c>
      <c r="H66" s="2" t="str">
        <f>IF(入力①!D71="","",入力①!D71)</f>
        <v/>
      </c>
      <c r="I66" s="2" t="str">
        <f>IF(入力①!F71="","",IF(入力①!F71="男",1,2))</f>
        <v/>
      </c>
      <c r="J66" s="2" t="str">
        <f>IF(入力①!G71="","",入力①!G71)</f>
        <v/>
      </c>
      <c r="M66" s="2" t="str">
        <f>IF(入力①!$F$3="","",入力①!$F$3)</f>
        <v/>
      </c>
      <c r="N66" s="2" t="str">
        <f>IF(入力①!H71="","","'"&amp;入力①!H71)</f>
        <v/>
      </c>
      <c r="O66" s="2" t="str">
        <f>IF('入力②＋印刷'!G105="","",VLOOKUP('入力②＋印刷'!G105,個人種目一覧!$A$2:$B$108,2,FALSE))</f>
        <v/>
      </c>
      <c r="P66" s="3" t="str">
        <f>IF('入力②＋印刷'!H105="","",'入力②＋印刷'!H105)</f>
        <v/>
      </c>
      <c r="R66" s="3" t="str">
        <f t="shared" si="1"/>
        <v/>
      </c>
      <c r="S66" s="2" t="str">
        <f>IF('入力②＋印刷'!I105="","",VLOOKUP('入力②＋印刷'!I105,個人種目一覧!$A$2:$B$108,2,FALSE))</f>
        <v/>
      </c>
      <c r="T66" s="3" t="str">
        <f>IF('入力②＋印刷'!J105="","",'入力②＋印刷'!J105)</f>
        <v/>
      </c>
      <c r="U66" s="3"/>
      <c r="V66" s="3" t="str">
        <f t="shared" si="2"/>
        <v/>
      </c>
      <c r="W66" s="2" t="str">
        <f>IF('入力②＋印刷'!K105="","",VLOOKUP('入力②＋印刷'!K105,個人種目一覧!$A$2:$B$108,2,FALSE))</f>
        <v/>
      </c>
      <c r="X66" s="3" t="str">
        <f>IF('入力②＋印刷'!L105="","",'入力②＋印刷'!L105)</f>
        <v/>
      </c>
      <c r="Y66" s="3"/>
      <c r="Z66" s="3" t="str">
        <f t="shared" si="3"/>
        <v/>
      </c>
      <c r="AA66" s="2" t="str">
        <f>IF('入力②＋印刷'!M105="","",VLOOKUP('入力②＋印刷'!M105,リレー種目一覧!$A$2:$B$11,2,FALSE))</f>
        <v/>
      </c>
      <c r="AB66" s="3" t="str">
        <f>IF('入力②＋印刷'!N105="","",'入力②＋印刷'!N105)</f>
        <v/>
      </c>
      <c r="AD66" s="3" t="str">
        <f t="shared" si="4"/>
        <v/>
      </c>
    </row>
    <row r="67" spans="1:30">
      <c r="A67" s="2">
        <v>66</v>
      </c>
      <c r="B67" s="2" t="str">
        <f>IF(入力①!$B$3="","",入力①!$B$3)</f>
        <v/>
      </c>
      <c r="C67" s="2" t="str">
        <f>IFERROR(VLOOKUP(B67,学校コード表!$A$2:$E$166,4,FALSE),"")</f>
        <v/>
      </c>
      <c r="D67" s="2" t="str">
        <f t="shared" ref="D67:D91" si="5">G67&amp;CHAR(10)&amp;F67</f>
        <v xml:space="preserve">
</v>
      </c>
      <c r="E67" s="2" t="str">
        <f>IF(入力①!C72="","",入力①!C72)</f>
        <v/>
      </c>
      <c r="F67" s="2" t="str">
        <f>IF(入力①!D72="","",入力①!D72)</f>
        <v/>
      </c>
      <c r="G67" s="2" t="str">
        <f>IF(入力①!E72="","",入力①!E72)</f>
        <v/>
      </c>
      <c r="H67" s="2" t="str">
        <f>IF(入力①!D72="","",入力①!D72)</f>
        <v/>
      </c>
      <c r="I67" s="2" t="str">
        <f>IF(入力①!F72="","",IF(入力①!F72="男",1,2))</f>
        <v/>
      </c>
      <c r="J67" s="2" t="str">
        <f>IF(入力①!G72="","",入力①!G72)</f>
        <v/>
      </c>
      <c r="M67" s="2" t="str">
        <f>IF(入力①!$F$3="","",入力①!$F$3)</f>
        <v/>
      </c>
      <c r="N67" s="2" t="str">
        <f>IF(入力①!H72="","","'"&amp;入力①!H72)</f>
        <v/>
      </c>
      <c r="O67" s="2" t="str">
        <f>IF('入力②＋印刷'!G106="","",VLOOKUP('入力②＋印刷'!G106,個人種目一覧!$A$2:$B$108,2,FALSE))</f>
        <v/>
      </c>
      <c r="P67" s="3" t="str">
        <f>IF('入力②＋印刷'!H106="","",'入力②＋印刷'!H106)</f>
        <v/>
      </c>
      <c r="R67" s="3" t="str">
        <f t="shared" ref="R67:R91" si="6">IF(P67="","",2)</f>
        <v/>
      </c>
      <c r="S67" s="2" t="str">
        <f>IF('入力②＋印刷'!I106="","",VLOOKUP('入力②＋印刷'!I106,個人種目一覧!$A$2:$B$108,2,FALSE))</f>
        <v/>
      </c>
      <c r="T67" s="3" t="str">
        <f>IF('入力②＋印刷'!J106="","",'入力②＋印刷'!J106)</f>
        <v/>
      </c>
      <c r="U67" s="3"/>
      <c r="V67" s="3" t="str">
        <f t="shared" ref="V67:V91" si="7">IF(T67="","",2)</f>
        <v/>
      </c>
      <c r="W67" s="2" t="str">
        <f>IF('入力②＋印刷'!K106="","",VLOOKUP('入力②＋印刷'!K106,個人種目一覧!$A$2:$B$108,2,FALSE))</f>
        <v/>
      </c>
      <c r="X67" s="3" t="str">
        <f>IF('入力②＋印刷'!L106="","",'入力②＋印刷'!L106)</f>
        <v/>
      </c>
      <c r="Y67" s="3"/>
      <c r="Z67" s="3" t="str">
        <f t="shared" ref="Z67:Z91" si="8">IF(X67="","",2)</f>
        <v/>
      </c>
      <c r="AA67" s="2" t="str">
        <f>IF('入力②＋印刷'!M106="","",VLOOKUP('入力②＋印刷'!M106,リレー種目一覧!$A$2:$B$11,2,FALSE))</f>
        <v/>
      </c>
      <c r="AB67" s="3" t="str">
        <f>IF('入力②＋印刷'!N106="","",'入力②＋印刷'!N106)</f>
        <v/>
      </c>
      <c r="AD67" s="3" t="str">
        <f t="shared" ref="AD67:AD91" si="9">IF(AB67="","",2)</f>
        <v/>
      </c>
    </row>
    <row r="68" spans="1:30">
      <c r="A68" s="2">
        <v>67</v>
      </c>
      <c r="B68" s="2" t="str">
        <f>IF(入力①!$B$3="","",入力①!$B$3)</f>
        <v/>
      </c>
      <c r="C68" s="2" t="str">
        <f>IFERROR(VLOOKUP(B68,学校コード表!$A$2:$E$166,4,FALSE),"")</f>
        <v/>
      </c>
      <c r="D68" s="2" t="str">
        <f t="shared" si="5"/>
        <v xml:space="preserve">
</v>
      </c>
      <c r="E68" s="2" t="str">
        <f>IF(入力①!C73="","",入力①!C73)</f>
        <v/>
      </c>
      <c r="F68" s="2" t="str">
        <f>IF(入力①!D73="","",入力①!D73)</f>
        <v/>
      </c>
      <c r="G68" s="2" t="str">
        <f>IF(入力①!E73="","",入力①!E73)</f>
        <v/>
      </c>
      <c r="H68" s="2" t="str">
        <f>IF(入力①!D73="","",入力①!D73)</f>
        <v/>
      </c>
      <c r="I68" s="2" t="str">
        <f>IF(入力①!F73="","",IF(入力①!F73="男",1,2))</f>
        <v/>
      </c>
      <c r="J68" s="2" t="str">
        <f>IF(入力①!G73="","",入力①!G73)</f>
        <v/>
      </c>
      <c r="M68" s="2" t="str">
        <f>IF(入力①!$F$3="","",入力①!$F$3)</f>
        <v/>
      </c>
      <c r="N68" s="2" t="str">
        <f>IF(入力①!H73="","","'"&amp;入力①!H73)</f>
        <v/>
      </c>
      <c r="O68" s="2" t="str">
        <f>IF('入力②＋印刷'!G107="","",VLOOKUP('入力②＋印刷'!G107,個人種目一覧!$A$2:$B$108,2,FALSE))</f>
        <v/>
      </c>
      <c r="P68" s="3" t="str">
        <f>IF('入力②＋印刷'!H107="","",'入力②＋印刷'!H107)</f>
        <v/>
      </c>
      <c r="R68" s="3" t="str">
        <f t="shared" si="6"/>
        <v/>
      </c>
      <c r="S68" s="2" t="str">
        <f>IF('入力②＋印刷'!I107="","",VLOOKUP('入力②＋印刷'!I107,個人種目一覧!$A$2:$B$108,2,FALSE))</f>
        <v/>
      </c>
      <c r="T68" s="3" t="str">
        <f>IF('入力②＋印刷'!J107="","",'入力②＋印刷'!J107)</f>
        <v/>
      </c>
      <c r="U68" s="3"/>
      <c r="V68" s="3" t="str">
        <f t="shared" si="7"/>
        <v/>
      </c>
      <c r="W68" s="2" t="str">
        <f>IF('入力②＋印刷'!K107="","",VLOOKUP('入力②＋印刷'!K107,個人種目一覧!$A$2:$B$108,2,FALSE))</f>
        <v/>
      </c>
      <c r="X68" s="3" t="str">
        <f>IF('入力②＋印刷'!L107="","",'入力②＋印刷'!L107)</f>
        <v/>
      </c>
      <c r="Y68" s="3"/>
      <c r="Z68" s="3" t="str">
        <f t="shared" si="8"/>
        <v/>
      </c>
      <c r="AA68" s="2" t="str">
        <f>IF('入力②＋印刷'!M107="","",VLOOKUP('入力②＋印刷'!M107,リレー種目一覧!$A$2:$B$11,2,FALSE))</f>
        <v/>
      </c>
      <c r="AB68" s="3" t="str">
        <f>IF('入力②＋印刷'!N107="","",'入力②＋印刷'!N107)</f>
        <v/>
      </c>
      <c r="AD68" s="3" t="str">
        <f t="shared" si="9"/>
        <v/>
      </c>
    </row>
    <row r="69" spans="1:30">
      <c r="A69" s="2">
        <v>68</v>
      </c>
      <c r="B69" s="2" t="str">
        <f>IF(入力①!$B$3="","",入力①!$B$3)</f>
        <v/>
      </c>
      <c r="C69" s="2" t="str">
        <f>IFERROR(VLOOKUP(B69,学校コード表!$A$2:$E$166,4,FALSE),"")</f>
        <v/>
      </c>
      <c r="D69" s="2" t="str">
        <f t="shared" si="5"/>
        <v xml:space="preserve">
</v>
      </c>
      <c r="E69" s="2" t="str">
        <f>IF(入力①!C74="","",入力①!C74)</f>
        <v/>
      </c>
      <c r="F69" s="2" t="str">
        <f>IF(入力①!D74="","",入力①!D74)</f>
        <v/>
      </c>
      <c r="G69" s="2" t="str">
        <f>IF(入力①!E74="","",入力①!E74)</f>
        <v/>
      </c>
      <c r="H69" s="2" t="str">
        <f>IF(入力①!D74="","",入力①!D74)</f>
        <v/>
      </c>
      <c r="I69" s="2" t="str">
        <f>IF(入力①!F74="","",IF(入力①!F74="男",1,2))</f>
        <v/>
      </c>
      <c r="J69" s="2" t="str">
        <f>IF(入力①!G74="","",入力①!G74)</f>
        <v/>
      </c>
      <c r="M69" s="2" t="str">
        <f>IF(入力①!$F$3="","",入力①!$F$3)</f>
        <v/>
      </c>
      <c r="N69" s="2" t="str">
        <f>IF(入力①!H74="","","'"&amp;入力①!H74)</f>
        <v/>
      </c>
      <c r="O69" s="2" t="str">
        <f>IF('入力②＋印刷'!G108="","",VLOOKUP('入力②＋印刷'!G108,個人種目一覧!$A$2:$B$108,2,FALSE))</f>
        <v/>
      </c>
      <c r="P69" s="3" t="str">
        <f>IF('入力②＋印刷'!H108="","",'入力②＋印刷'!H108)</f>
        <v/>
      </c>
      <c r="R69" s="3" t="str">
        <f t="shared" si="6"/>
        <v/>
      </c>
      <c r="S69" s="2" t="str">
        <f>IF('入力②＋印刷'!I108="","",VLOOKUP('入力②＋印刷'!I108,個人種目一覧!$A$2:$B$108,2,FALSE))</f>
        <v/>
      </c>
      <c r="T69" s="3" t="str">
        <f>IF('入力②＋印刷'!J108="","",'入力②＋印刷'!J108)</f>
        <v/>
      </c>
      <c r="U69" s="3"/>
      <c r="V69" s="3" t="str">
        <f t="shared" si="7"/>
        <v/>
      </c>
      <c r="W69" s="2" t="str">
        <f>IF('入力②＋印刷'!K108="","",VLOOKUP('入力②＋印刷'!K108,個人種目一覧!$A$2:$B$108,2,FALSE))</f>
        <v/>
      </c>
      <c r="X69" s="3" t="str">
        <f>IF('入力②＋印刷'!L108="","",'入力②＋印刷'!L108)</f>
        <v/>
      </c>
      <c r="Y69" s="3"/>
      <c r="Z69" s="3" t="str">
        <f t="shared" si="8"/>
        <v/>
      </c>
      <c r="AA69" s="2" t="str">
        <f>IF('入力②＋印刷'!M108="","",VLOOKUP('入力②＋印刷'!M108,リレー種目一覧!$A$2:$B$11,2,FALSE))</f>
        <v/>
      </c>
      <c r="AB69" s="3" t="str">
        <f>IF('入力②＋印刷'!N108="","",'入力②＋印刷'!N108)</f>
        <v/>
      </c>
      <c r="AD69" s="3" t="str">
        <f t="shared" si="9"/>
        <v/>
      </c>
    </row>
    <row r="70" spans="1:30">
      <c r="A70" s="2">
        <v>69</v>
      </c>
      <c r="B70" s="2" t="str">
        <f>IF(入力①!$B$3="","",入力①!$B$3)</f>
        <v/>
      </c>
      <c r="C70" s="2" t="str">
        <f>IFERROR(VLOOKUP(B70,学校コード表!$A$2:$E$166,4,FALSE),"")</f>
        <v/>
      </c>
      <c r="D70" s="2" t="str">
        <f t="shared" si="5"/>
        <v xml:space="preserve">
</v>
      </c>
      <c r="E70" s="2" t="str">
        <f>IF(入力①!C75="","",入力①!C75)</f>
        <v/>
      </c>
      <c r="F70" s="2" t="str">
        <f>IF(入力①!D75="","",入力①!D75)</f>
        <v/>
      </c>
      <c r="G70" s="2" t="str">
        <f>IF(入力①!E75="","",入力①!E75)</f>
        <v/>
      </c>
      <c r="H70" s="2" t="str">
        <f>IF(入力①!D75="","",入力①!D75)</f>
        <v/>
      </c>
      <c r="I70" s="2" t="str">
        <f>IF(入力①!F75="","",IF(入力①!F75="男",1,2))</f>
        <v/>
      </c>
      <c r="J70" s="2" t="str">
        <f>IF(入力①!G75="","",入力①!G75)</f>
        <v/>
      </c>
      <c r="M70" s="2" t="str">
        <f>IF(入力①!$F$3="","",入力①!$F$3)</f>
        <v/>
      </c>
      <c r="N70" s="2" t="str">
        <f>IF(入力①!H75="","","'"&amp;入力①!H75)</f>
        <v/>
      </c>
      <c r="O70" s="2" t="str">
        <f>IF('入力②＋印刷'!G109="","",VLOOKUP('入力②＋印刷'!G109,個人種目一覧!$A$2:$B$108,2,FALSE))</f>
        <v/>
      </c>
      <c r="P70" s="3" t="str">
        <f>IF('入力②＋印刷'!H109="","",'入力②＋印刷'!H109)</f>
        <v/>
      </c>
      <c r="R70" s="3" t="str">
        <f t="shared" si="6"/>
        <v/>
      </c>
      <c r="S70" s="2" t="str">
        <f>IF('入力②＋印刷'!I109="","",VLOOKUP('入力②＋印刷'!I109,個人種目一覧!$A$2:$B$108,2,FALSE))</f>
        <v/>
      </c>
      <c r="T70" s="3" t="str">
        <f>IF('入力②＋印刷'!J109="","",'入力②＋印刷'!J109)</f>
        <v/>
      </c>
      <c r="U70" s="3"/>
      <c r="V70" s="3" t="str">
        <f t="shared" si="7"/>
        <v/>
      </c>
      <c r="W70" s="2" t="str">
        <f>IF('入力②＋印刷'!K109="","",VLOOKUP('入力②＋印刷'!K109,個人種目一覧!$A$2:$B$108,2,FALSE))</f>
        <v/>
      </c>
      <c r="X70" s="3" t="str">
        <f>IF('入力②＋印刷'!L109="","",'入力②＋印刷'!L109)</f>
        <v/>
      </c>
      <c r="Y70" s="3"/>
      <c r="Z70" s="3" t="str">
        <f t="shared" si="8"/>
        <v/>
      </c>
      <c r="AA70" s="2" t="str">
        <f>IF('入力②＋印刷'!M109="","",VLOOKUP('入力②＋印刷'!M109,リレー種目一覧!$A$2:$B$11,2,FALSE))</f>
        <v/>
      </c>
      <c r="AB70" s="3" t="str">
        <f>IF('入力②＋印刷'!N109="","",'入力②＋印刷'!N109)</f>
        <v/>
      </c>
      <c r="AD70" s="3" t="str">
        <f t="shared" si="9"/>
        <v/>
      </c>
    </row>
    <row r="71" spans="1:30">
      <c r="A71" s="2">
        <v>70</v>
      </c>
      <c r="B71" s="2" t="str">
        <f>IF(入力①!$B$3="","",入力①!$B$3)</f>
        <v/>
      </c>
      <c r="C71" s="2" t="str">
        <f>IFERROR(VLOOKUP(B71,学校コード表!$A$2:$E$166,4,FALSE),"")</f>
        <v/>
      </c>
      <c r="D71" s="2" t="str">
        <f t="shared" si="5"/>
        <v xml:space="preserve">
</v>
      </c>
      <c r="E71" s="2" t="str">
        <f>IF(入力①!C76="","",入力①!C76)</f>
        <v/>
      </c>
      <c r="F71" s="2" t="str">
        <f>IF(入力①!D76="","",入力①!D76)</f>
        <v/>
      </c>
      <c r="G71" s="2" t="str">
        <f>IF(入力①!E76="","",入力①!E76)</f>
        <v/>
      </c>
      <c r="H71" s="2" t="str">
        <f>IF(入力①!D76="","",入力①!D76)</f>
        <v/>
      </c>
      <c r="I71" s="2" t="str">
        <f>IF(入力①!F76="","",IF(入力①!F76="男",1,2))</f>
        <v/>
      </c>
      <c r="J71" s="2" t="str">
        <f>IF(入力①!G76="","",入力①!G76)</f>
        <v/>
      </c>
      <c r="M71" s="2" t="str">
        <f>IF(入力①!$F$3="","",入力①!$F$3)</f>
        <v/>
      </c>
      <c r="N71" s="2" t="str">
        <f>IF(入力①!H76="","","'"&amp;入力①!H76)</f>
        <v/>
      </c>
      <c r="O71" s="2" t="str">
        <f>IF('入力②＋印刷'!G110="","",VLOOKUP('入力②＋印刷'!G110,個人種目一覧!$A$2:$B$108,2,FALSE))</f>
        <v/>
      </c>
      <c r="P71" s="3" t="str">
        <f>IF('入力②＋印刷'!H110="","",'入力②＋印刷'!H110)</f>
        <v/>
      </c>
      <c r="R71" s="3" t="str">
        <f t="shared" si="6"/>
        <v/>
      </c>
      <c r="S71" s="2" t="str">
        <f>IF('入力②＋印刷'!I110="","",VLOOKUP('入力②＋印刷'!I110,個人種目一覧!$A$2:$B$108,2,FALSE))</f>
        <v/>
      </c>
      <c r="T71" s="3" t="str">
        <f>IF('入力②＋印刷'!J110="","",'入力②＋印刷'!J110)</f>
        <v/>
      </c>
      <c r="U71" s="3"/>
      <c r="V71" s="3" t="str">
        <f t="shared" si="7"/>
        <v/>
      </c>
      <c r="W71" s="2" t="str">
        <f>IF('入力②＋印刷'!K110="","",VLOOKUP('入力②＋印刷'!K110,個人種目一覧!$A$2:$B$108,2,FALSE))</f>
        <v/>
      </c>
      <c r="X71" s="3" t="str">
        <f>IF('入力②＋印刷'!L110="","",'入力②＋印刷'!L110)</f>
        <v/>
      </c>
      <c r="Y71" s="3"/>
      <c r="Z71" s="3" t="str">
        <f t="shared" si="8"/>
        <v/>
      </c>
      <c r="AA71" s="2" t="str">
        <f>IF('入力②＋印刷'!M110="","",VLOOKUP('入力②＋印刷'!M110,リレー種目一覧!$A$2:$B$11,2,FALSE))</f>
        <v/>
      </c>
      <c r="AB71" s="3" t="str">
        <f>IF('入力②＋印刷'!N110="","",'入力②＋印刷'!N110)</f>
        <v/>
      </c>
      <c r="AD71" s="3" t="str">
        <f t="shared" si="9"/>
        <v/>
      </c>
    </row>
    <row r="72" spans="1:30">
      <c r="A72" s="2">
        <v>71</v>
      </c>
      <c r="B72" s="2" t="str">
        <f>IF(入力①!$B$3="","",入力①!$B$3)</f>
        <v/>
      </c>
      <c r="C72" s="2" t="str">
        <f>IFERROR(VLOOKUP(B72,学校コード表!$A$2:$E$166,4,FALSE),"")</f>
        <v/>
      </c>
      <c r="D72" s="2" t="str">
        <f t="shared" si="5"/>
        <v xml:space="preserve">
</v>
      </c>
      <c r="E72" s="2" t="str">
        <f>IF(入力①!C77="","",入力①!C77)</f>
        <v/>
      </c>
      <c r="F72" s="2" t="str">
        <f>IF(入力①!D77="","",入力①!D77)</f>
        <v/>
      </c>
      <c r="G72" s="2" t="str">
        <f>IF(入力①!E77="","",入力①!E77)</f>
        <v/>
      </c>
      <c r="H72" s="2" t="str">
        <f>IF(入力①!D77="","",入力①!D77)</f>
        <v/>
      </c>
      <c r="I72" s="2" t="str">
        <f>IF(入力①!F77="","",IF(入力①!F77="男",1,2))</f>
        <v/>
      </c>
      <c r="J72" s="2" t="str">
        <f>IF(入力①!G77="","",入力①!G77)</f>
        <v/>
      </c>
      <c r="M72" s="2" t="str">
        <f>IF(入力①!$F$3="","",入力①!$F$3)</f>
        <v/>
      </c>
      <c r="N72" s="2" t="str">
        <f>IF(入力①!H77="","","'"&amp;入力①!H77)</f>
        <v/>
      </c>
      <c r="O72" s="2" t="str">
        <f>IF('入力②＋印刷'!G111="","",VLOOKUP('入力②＋印刷'!G111,個人種目一覧!$A$2:$B$108,2,FALSE))</f>
        <v/>
      </c>
      <c r="P72" s="3" t="str">
        <f>IF('入力②＋印刷'!H111="","",'入力②＋印刷'!H111)</f>
        <v/>
      </c>
      <c r="R72" s="3" t="str">
        <f t="shared" si="6"/>
        <v/>
      </c>
      <c r="S72" s="2" t="str">
        <f>IF('入力②＋印刷'!I111="","",VLOOKUP('入力②＋印刷'!I111,個人種目一覧!$A$2:$B$108,2,FALSE))</f>
        <v/>
      </c>
      <c r="T72" s="3" t="str">
        <f>IF('入力②＋印刷'!J111="","",'入力②＋印刷'!J111)</f>
        <v/>
      </c>
      <c r="U72" s="3"/>
      <c r="V72" s="3" t="str">
        <f t="shared" si="7"/>
        <v/>
      </c>
      <c r="W72" s="2" t="str">
        <f>IF('入力②＋印刷'!K111="","",VLOOKUP('入力②＋印刷'!K111,個人種目一覧!$A$2:$B$108,2,FALSE))</f>
        <v/>
      </c>
      <c r="X72" s="3" t="str">
        <f>IF('入力②＋印刷'!L111="","",'入力②＋印刷'!L111)</f>
        <v/>
      </c>
      <c r="Y72" s="3"/>
      <c r="Z72" s="3" t="str">
        <f t="shared" si="8"/>
        <v/>
      </c>
      <c r="AA72" s="2" t="str">
        <f>IF('入力②＋印刷'!M111="","",VLOOKUP('入力②＋印刷'!M111,リレー種目一覧!$A$2:$B$11,2,FALSE))</f>
        <v/>
      </c>
      <c r="AB72" s="3" t="str">
        <f>IF('入力②＋印刷'!N111="","",'入力②＋印刷'!N111)</f>
        <v/>
      </c>
      <c r="AD72" s="3" t="str">
        <f t="shared" si="9"/>
        <v/>
      </c>
    </row>
    <row r="73" spans="1:30">
      <c r="A73" s="2">
        <v>72</v>
      </c>
      <c r="B73" s="2" t="str">
        <f>IF(入力①!$B$3="","",入力①!$B$3)</f>
        <v/>
      </c>
      <c r="C73" s="2" t="str">
        <f>IFERROR(VLOOKUP(B73,学校コード表!$A$2:$E$166,4,FALSE),"")</f>
        <v/>
      </c>
      <c r="D73" s="2" t="str">
        <f t="shared" si="5"/>
        <v xml:space="preserve">
</v>
      </c>
      <c r="E73" s="2" t="str">
        <f>IF(入力①!C78="","",入力①!C78)</f>
        <v/>
      </c>
      <c r="F73" s="2" t="str">
        <f>IF(入力①!D78="","",入力①!D78)</f>
        <v/>
      </c>
      <c r="G73" s="2" t="str">
        <f>IF(入力①!E78="","",入力①!E78)</f>
        <v/>
      </c>
      <c r="H73" s="2" t="str">
        <f>IF(入力①!D78="","",入力①!D78)</f>
        <v/>
      </c>
      <c r="I73" s="2" t="str">
        <f>IF(入力①!F78="","",IF(入力①!F78="男",1,2))</f>
        <v/>
      </c>
      <c r="J73" s="2" t="str">
        <f>IF(入力①!G78="","",入力①!G78)</f>
        <v/>
      </c>
      <c r="M73" s="2" t="str">
        <f>IF(入力①!$F$3="","",入力①!$F$3)</f>
        <v/>
      </c>
      <c r="N73" s="2" t="str">
        <f>IF(入力①!H78="","","'"&amp;入力①!H78)</f>
        <v/>
      </c>
      <c r="O73" s="2" t="str">
        <f>IF('入力②＋印刷'!G112="","",VLOOKUP('入力②＋印刷'!G112,個人種目一覧!$A$2:$B$108,2,FALSE))</f>
        <v/>
      </c>
      <c r="P73" s="3" t="str">
        <f>IF('入力②＋印刷'!H112="","",'入力②＋印刷'!H112)</f>
        <v/>
      </c>
      <c r="R73" s="3" t="str">
        <f t="shared" si="6"/>
        <v/>
      </c>
      <c r="S73" s="2" t="str">
        <f>IF('入力②＋印刷'!I112="","",VLOOKUP('入力②＋印刷'!I112,個人種目一覧!$A$2:$B$108,2,FALSE))</f>
        <v/>
      </c>
      <c r="T73" s="3" t="str">
        <f>IF('入力②＋印刷'!J112="","",'入力②＋印刷'!J112)</f>
        <v/>
      </c>
      <c r="U73" s="3"/>
      <c r="V73" s="3" t="str">
        <f t="shared" si="7"/>
        <v/>
      </c>
      <c r="W73" s="2" t="str">
        <f>IF('入力②＋印刷'!K112="","",VLOOKUP('入力②＋印刷'!K112,個人種目一覧!$A$2:$B$108,2,FALSE))</f>
        <v/>
      </c>
      <c r="X73" s="3" t="str">
        <f>IF('入力②＋印刷'!L112="","",'入力②＋印刷'!L112)</f>
        <v/>
      </c>
      <c r="Y73" s="3"/>
      <c r="Z73" s="3" t="str">
        <f t="shared" si="8"/>
        <v/>
      </c>
      <c r="AA73" s="2" t="str">
        <f>IF('入力②＋印刷'!M112="","",VLOOKUP('入力②＋印刷'!M112,リレー種目一覧!$A$2:$B$11,2,FALSE))</f>
        <v/>
      </c>
      <c r="AB73" s="3" t="str">
        <f>IF('入力②＋印刷'!N112="","",'入力②＋印刷'!N112)</f>
        <v/>
      </c>
      <c r="AD73" s="3" t="str">
        <f t="shared" si="9"/>
        <v/>
      </c>
    </row>
    <row r="74" spans="1:30">
      <c r="A74" s="2">
        <v>73</v>
      </c>
      <c r="B74" s="2" t="str">
        <f>IF(入力①!$B$3="","",入力①!$B$3)</f>
        <v/>
      </c>
      <c r="C74" s="2" t="str">
        <f>IFERROR(VLOOKUP(B74,学校コード表!$A$2:$E$166,4,FALSE),"")</f>
        <v/>
      </c>
      <c r="D74" s="2" t="str">
        <f t="shared" si="5"/>
        <v xml:space="preserve">
</v>
      </c>
      <c r="E74" s="2" t="str">
        <f>IF(入力①!C79="","",入力①!C79)</f>
        <v/>
      </c>
      <c r="F74" s="2" t="str">
        <f>IF(入力①!D79="","",入力①!D79)</f>
        <v/>
      </c>
      <c r="G74" s="2" t="str">
        <f>IF(入力①!E79="","",入力①!E79)</f>
        <v/>
      </c>
      <c r="H74" s="2" t="str">
        <f>IF(入力①!D79="","",入力①!D79)</f>
        <v/>
      </c>
      <c r="I74" s="2" t="str">
        <f>IF(入力①!F79="","",IF(入力①!F79="男",1,2))</f>
        <v/>
      </c>
      <c r="J74" s="2" t="str">
        <f>IF(入力①!G79="","",入力①!G79)</f>
        <v/>
      </c>
      <c r="M74" s="2" t="str">
        <f>IF(入力①!$F$3="","",入力①!$F$3)</f>
        <v/>
      </c>
      <c r="N74" s="2" t="str">
        <f>IF(入力①!H79="","","'"&amp;入力①!H79)</f>
        <v/>
      </c>
      <c r="O74" s="2" t="str">
        <f>IF('入力②＋印刷'!G113="","",VLOOKUP('入力②＋印刷'!G113,個人種目一覧!$A$2:$B$108,2,FALSE))</f>
        <v/>
      </c>
      <c r="P74" s="3" t="str">
        <f>IF('入力②＋印刷'!H113="","",'入力②＋印刷'!H113)</f>
        <v/>
      </c>
      <c r="R74" s="3" t="str">
        <f t="shared" si="6"/>
        <v/>
      </c>
      <c r="S74" s="2" t="str">
        <f>IF('入力②＋印刷'!I113="","",VLOOKUP('入力②＋印刷'!I113,個人種目一覧!$A$2:$B$108,2,FALSE))</f>
        <v/>
      </c>
      <c r="T74" s="3" t="str">
        <f>IF('入力②＋印刷'!J113="","",'入力②＋印刷'!J113)</f>
        <v/>
      </c>
      <c r="U74" s="3"/>
      <c r="V74" s="3" t="str">
        <f t="shared" si="7"/>
        <v/>
      </c>
      <c r="W74" s="2" t="str">
        <f>IF('入力②＋印刷'!K113="","",VLOOKUP('入力②＋印刷'!K113,個人種目一覧!$A$2:$B$108,2,FALSE))</f>
        <v/>
      </c>
      <c r="X74" s="3" t="str">
        <f>IF('入力②＋印刷'!L113="","",'入力②＋印刷'!L113)</f>
        <v/>
      </c>
      <c r="Y74" s="3"/>
      <c r="Z74" s="3" t="str">
        <f t="shared" si="8"/>
        <v/>
      </c>
      <c r="AA74" s="2" t="str">
        <f>IF('入力②＋印刷'!M113="","",VLOOKUP('入力②＋印刷'!M113,リレー種目一覧!$A$2:$B$11,2,FALSE))</f>
        <v/>
      </c>
      <c r="AB74" s="3" t="str">
        <f>IF('入力②＋印刷'!N113="","",'入力②＋印刷'!N113)</f>
        <v/>
      </c>
      <c r="AD74" s="3" t="str">
        <f t="shared" si="9"/>
        <v/>
      </c>
    </row>
    <row r="75" spans="1:30">
      <c r="A75" s="2">
        <v>74</v>
      </c>
      <c r="B75" s="2" t="str">
        <f>IF(入力①!$B$3="","",入力①!$B$3)</f>
        <v/>
      </c>
      <c r="C75" s="2" t="str">
        <f>IFERROR(VLOOKUP(B75,学校コード表!$A$2:$E$166,4,FALSE),"")</f>
        <v/>
      </c>
      <c r="D75" s="2" t="str">
        <f t="shared" si="5"/>
        <v xml:space="preserve">
</v>
      </c>
      <c r="E75" s="2" t="str">
        <f>IF(入力①!C80="","",入力①!C80)</f>
        <v/>
      </c>
      <c r="F75" s="2" t="str">
        <f>IF(入力①!D80="","",入力①!D80)</f>
        <v/>
      </c>
      <c r="G75" s="2" t="str">
        <f>IF(入力①!E80="","",入力①!E80)</f>
        <v/>
      </c>
      <c r="H75" s="2" t="str">
        <f>IF(入力①!D80="","",入力①!D80)</f>
        <v/>
      </c>
      <c r="I75" s="2" t="str">
        <f>IF(入力①!F80="","",IF(入力①!F80="男",1,2))</f>
        <v/>
      </c>
      <c r="J75" s="2" t="str">
        <f>IF(入力①!G80="","",入力①!G80)</f>
        <v/>
      </c>
      <c r="M75" s="2" t="str">
        <f>IF(入力①!$F$3="","",入力①!$F$3)</f>
        <v/>
      </c>
      <c r="N75" s="2" t="str">
        <f>IF(入力①!H80="","","'"&amp;入力①!H80)</f>
        <v/>
      </c>
      <c r="O75" s="2" t="str">
        <f>IF('入力②＋印刷'!G114="","",VLOOKUP('入力②＋印刷'!G114,個人種目一覧!$A$2:$B$108,2,FALSE))</f>
        <v/>
      </c>
      <c r="P75" s="3" t="str">
        <f>IF('入力②＋印刷'!H114="","",'入力②＋印刷'!H114)</f>
        <v/>
      </c>
      <c r="R75" s="3" t="str">
        <f t="shared" si="6"/>
        <v/>
      </c>
      <c r="S75" s="2" t="str">
        <f>IF('入力②＋印刷'!I114="","",VLOOKUP('入力②＋印刷'!I114,個人種目一覧!$A$2:$B$108,2,FALSE))</f>
        <v/>
      </c>
      <c r="T75" s="3" t="str">
        <f>IF('入力②＋印刷'!J114="","",'入力②＋印刷'!J114)</f>
        <v/>
      </c>
      <c r="U75" s="3"/>
      <c r="V75" s="3" t="str">
        <f t="shared" si="7"/>
        <v/>
      </c>
      <c r="W75" s="2" t="str">
        <f>IF('入力②＋印刷'!K114="","",VLOOKUP('入力②＋印刷'!K114,個人種目一覧!$A$2:$B$108,2,FALSE))</f>
        <v/>
      </c>
      <c r="X75" s="3" t="str">
        <f>IF('入力②＋印刷'!L114="","",'入力②＋印刷'!L114)</f>
        <v/>
      </c>
      <c r="Y75" s="3"/>
      <c r="Z75" s="3" t="str">
        <f t="shared" si="8"/>
        <v/>
      </c>
      <c r="AA75" s="2" t="str">
        <f>IF('入力②＋印刷'!M114="","",VLOOKUP('入力②＋印刷'!M114,リレー種目一覧!$A$2:$B$11,2,FALSE))</f>
        <v/>
      </c>
      <c r="AB75" s="3" t="str">
        <f>IF('入力②＋印刷'!N114="","",'入力②＋印刷'!N114)</f>
        <v/>
      </c>
      <c r="AD75" s="3" t="str">
        <f t="shared" si="9"/>
        <v/>
      </c>
    </row>
    <row r="76" spans="1:30">
      <c r="A76" s="2">
        <v>75</v>
      </c>
      <c r="B76" s="2" t="str">
        <f>IF(入力①!$B$3="","",入力①!$B$3)</f>
        <v/>
      </c>
      <c r="C76" s="2" t="str">
        <f>IFERROR(VLOOKUP(B76,学校コード表!$A$2:$E$166,4,FALSE),"")</f>
        <v/>
      </c>
      <c r="D76" s="2" t="str">
        <f t="shared" si="5"/>
        <v xml:space="preserve">
</v>
      </c>
      <c r="E76" s="2" t="str">
        <f>IF(入力①!C81="","",入力①!C81)</f>
        <v/>
      </c>
      <c r="F76" s="2" t="str">
        <f>IF(入力①!D81="","",入力①!D81)</f>
        <v/>
      </c>
      <c r="G76" s="2" t="str">
        <f>IF(入力①!E81="","",入力①!E81)</f>
        <v/>
      </c>
      <c r="H76" s="2" t="str">
        <f>IF(入力①!D81="","",入力①!D81)</f>
        <v/>
      </c>
      <c r="I76" s="2" t="str">
        <f>IF(入力①!F81="","",IF(入力①!F81="男",1,2))</f>
        <v/>
      </c>
      <c r="J76" s="2" t="str">
        <f>IF(入力①!G81="","",入力①!G81)</f>
        <v/>
      </c>
      <c r="M76" s="2" t="str">
        <f>IF(入力①!$F$3="","",入力①!$F$3)</f>
        <v/>
      </c>
      <c r="N76" s="2" t="str">
        <f>IF(入力①!H81="","","'"&amp;入力①!H81)</f>
        <v/>
      </c>
      <c r="O76" s="2" t="str">
        <f>IF('入力②＋印刷'!G115="","",VLOOKUP('入力②＋印刷'!G115,個人種目一覧!$A$2:$B$108,2,FALSE))</f>
        <v/>
      </c>
      <c r="P76" s="3" t="str">
        <f>IF('入力②＋印刷'!H115="","",'入力②＋印刷'!H115)</f>
        <v/>
      </c>
      <c r="R76" s="3" t="str">
        <f t="shared" si="6"/>
        <v/>
      </c>
      <c r="S76" s="2" t="str">
        <f>IF('入力②＋印刷'!I115="","",VLOOKUP('入力②＋印刷'!I115,個人種目一覧!$A$2:$B$108,2,FALSE))</f>
        <v/>
      </c>
      <c r="T76" s="3" t="str">
        <f>IF('入力②＋印刷'!J115="","",'入力②＋印刷'!J115)</f>
        <v/>
      </c>
      <c r="U76" s="3"/>
      <c r="V76" s="3" t="str">
        <f t="shared" si="7"/>
        <v/>
      </c>
      <c r="W76" s="2" t="str">
        <f>IF('入力②＋印刷'!K115="","",VLOOKUP('入力②＋印刷'!K115,個人種目一覧!$A$2:$B$108,2,FALSE))</f>
        <v/>
      </c>
      <c r="X76" s="3" t="str">
        <f>IF('入力②＋印刷'!L115="","",'入力②＋印刷'!L115)</f>
        <v/>
      </c>
      <c r="Y76" s="3"/>
      <c r="Z76" s="3" t="str">
        <f t="shared" si="8"/>
        <v/>
      </c>
      <c r="AA76" s="2" t="str">
        <f>IF('入力②＋印刷'!M115="","",VLOOKUP('入力②＋印刷'!M115,リレー種目一覧!$A$2:$B$11,2,FALSE))</f>
        <v/>
      </c>
      <c r="AB76" s="3" t="str">
        <f>IF('入力②＋印刷'!N115="","",'入力②＋印刷'!N115)</f>
        <v/>
      </c>
      <c r="AD76" s="3" t="str">
        <f t="shared" si="9"/>
        <v/>
      </c>
    </row>
    <row r="77" spans="1:30">
      <c r="A77" s="2">
        <v>76</v>
      </c>
      <c r="B77" s="2" t="str">
        <f>IF(入力①!$B$3="","",入力①!$B$3)</f>
        <v/>
      </c>
      <c r="C77" s="2" t="str">
        <f>IFERROR(VLOOKUP(B77,学校コード表!$A$2:$E$166,4,FALSE),"")</f>
        <v/>
      </c>
      <c r="D77" s="2" t="str">
        <f t="shared" si="5"/>
        <v xml:space="preserve">
</v>
      </c>
      <c r="E77" s="2" t="str">
        <f>IF(入力①!C82="","",入力①!C82)</f>
        <v/>
      </c>
      <c r="F77" s="2" t="str">
        <f>IF(入力①!D82="","",入力①!D82)</f>
        <v/>
      </c>
      <c r="G77" s="2" t="str">
        <f>IF(入力①!E82="","",入力①!E82)</f>
        <v/>
      </c>
      <c r="H77" s="2" t="str">
        <f>IF(入力①!D82="","",入力①!D82)</f>
        <v/>
      </c>
      <c r="I77" s="2" t="str">
        <f>IF(入力①!F82="","",IF(入力①!F82="男",1,2))</f>
        <v/>
      </c>
      <c r="J77" s="2" t="str">
        <f>IF(入力①!G82="","",入力①!G82)</f>
        <v/>
      </c>
      <c r="M77" s="2" t="str">
        <f>IF(入力①!$F$3="","",入力①!$F$3)</f>
        <v/>
      </c>
      <c r="N77" s="2" t="str">
        <f>IF(入力①!H82="","","'"&amp;入力①!H82)</f>
        <v/>
      </c>
      <c r="O77" s="2" t="str">
        <f>IF('入力②＋印刷'!G116="","",VLOOKUP('入力②＋印刷'!G116,個人種目一覧!$A$2:$B$108,2,FALSE))</f>
        <v/>
      </c>
      <c r="P77" s="3" t="str">
        <f>IF('入力②＋印刷'!H116="","",'入力②＋印刷'!H116)</f>
        <v/>
      </c>
      <c r="R77" s="3" t="str">
        <f t="shared" si="6"/>
        <v/>
      </c>
      <c r="S77" s="2" t="str">
        <f>IF('入力②＋印刷'!I116="","",VLOOKUP('入力②＋印刷'!I116,個人種目一覧!$A$2:$B$108,2,FALSE))</f>
        <v/>
      </c>
      <c r="T77" s="3" t="str">
        <f>IF('入力②＋印刷'!J116="","",'入力②＋印刷'!J116)</f>
        <v/>
      </c>
      <c r="U77" s="3"/>
      <c r="V77" s="3" t="str">
        <f t="shared" si="7"/>
        <v/>
      </c>
      <c r="W77" s="2" t="str">
        <f>IF('入力②＋印刷'!K116="","",VLOOKUP('入力②＋印刷'!K116,個人種目一覧!$A$2:$B$108,2,FALSE))</f>
        <v/>
      </c>
      <c r="X77" s="3" t="str">
        <f>IF('入力②＋印刷'!L116="","",'入力②＋印刷'!L116)</f>
        <v/>
      </c>
      <c r="Y77" s="3"/>
      <c r="Z77" s="3" t="str">
        <f t="shared" si="8"/>
        <v/>
      </c>
      <c r="AA77" s="2" t="str">
        <f>IF('入力②＋印刷'!M116="","",VLOOKUP('入力②＋印刷'!M116,リレー種目一覧!$A$2:$B$11,2,FALSE))</f>
        <v/>
      </c>
      <c r="AB77" s="3" t="str">
        <f>IF('入力②＋印刷'!N116="","",'入力②＋印刷'!N116)</f>
        <v/>
      </c>
      <c r="AD77" s="3" t="str">
        <f t="shared" si="9"/>
        <v/>
      </c>
    </row>
    <row r="78" spans="1:30">
      <c r="A78" s="2">
        <v>77</v>
      </c>
      <c r="B78" s="2" t="str">
        <f>IF(入力①!$B$3="","",入力①!$B$3)</f>
        <v/>
      </c>
      <c r="C78" s="2" t="str">
        <f>IFERROR(VLOOKUP(B78,学校コード表!$A$2:$E$166,4,FALSE),"")</f>
        <v/>
      </c>
      <c r="D78" s="2" t="str">
        <f t="shared" si="5"/>
        <v xml:space="preserve">
</v>
      </c>
      <c r="E78" s="2" t="str">
        <f>IF(入力①!C83="","",入力①!C83)</f>
        <v/>
      </c>
      <c r="F78" s="2" t="str">
        <f>IF(入力①!D83="","",入力①!D83)</f>
        <v/>
      </c>
      <c r="G78" s="2" t="str">
        <f>IF(入力①!E83="","",入力①!E83)</f>
        <v/>
      </c>
      <c r="H78" s="2" t="str">
        <f>IF(入力①!D83="","",入力①!D83)</f>
        <v/>
      </c>
      <c r="I78" s="2" t="str">
        <f>IF(入力①!F83="","",IF(入力①!F83="男",1,2))</f>
        <v/>
      </c>
      <c r="J78" s="2" t="str">
        <f>IF(入力①!G83="","",入力①!G83)</f>
        <v/>
      </c>
      <c r="M78" s="2" t="str">
        <f>IF(入力①!$F$3="","",入力①!$F$3)</f>
        <v/>
      </c>
      <c r="N78" s="2" t="str">
        <f>IF(入力①!H83="","","'"&amp;入力①!H83)</f>
        <v/>
      </c>
      <c r="O78" s="2" t="str">
        <f>IF('入力②＋印刷'!G117="","",VLOOKUP('入力②＋印刷'!G117,個人種目一覧!$A$2:$B$108,2,FALSE))</f>
        <v/>
      </c>
      <c r="P78" s="3" t="str">
        <f>IF('入力②＋印刷'!H117="","",'入力②＋印刷'!H117)</f>
        <v/>
      </c>
      <c r="R78" s="3" t="str">
        <f t="shared" si="6"/>
        <v/>
      </c>
      <c r="S78" s="2" t="str">
        <f>IF('入力②＋印刷'!I117="","",VLOOKUP('入力②＋印刷'!I117,個人種目一覧!$A$2:$B$108,2,FALSE))</f>
        <v/>
      </c>
      <c r="T78" s="3" t="str">
        <f>IF('入力②＋印刷'!J117="","",'入力②＋印刷'!J117)</f>
        <v/>
      </c>
      <c r="U78" s="3"/>
      <c r="V78" s="3" t="str">
        <f t="shared" si="7"/>
        <v/>
      </c>
      <c r="W78" s="2" t="str">
        <f>IF('入力②＋印刷'!K117="","",VLOOKUP('入力②＋印刷'!K117,個人種目一覧!$A$2:$B$108,2,FALSE))</f>
        <v/>
      </c>
      <c r="X78" s="3" t="str">
        <f>IF('入力②＋印刷'!L117="","",'入力②＋印刷'!L117)</f>
        <v/>
      </c>
      <c r="Y78" s="3"/>
      <c r="Z78" s="3" t="str">
        <f t="shared" si="8"/>
        <v/>
      </c>
      <c r="AA78" s="2" t="str">
        <f>IF('入力②＋印刷'!M117="","",VLOOKUP('入力②＋印刷'!M117,リレー種目一覧!$A$2:$B$11,2,FALSE))</f>
        <v/>
      </c>
      <c r="AB78" s="3" t="str">
        <f>IF('入力②＋印刷'!N117="","",'入力②＋印刷'!N117)</f>
        <v/>
      </c>
      <c r="AD78" s="3" t="str">
        <f t="shared" si="9"/>
        <v/>
      </c>
    </row>
    <row r="79" spans="1:30">
      <c r="A79" s="2">
        <v>78</v>
      </c>
      <c r="B79" s="2" t="str">
        <f>IF(入力①!$B$3="","",入力①!$B$3)</f>
        <v/>
      </c>
      <c r="C79" s="2" t="str">
        <f>IFERROR(VLOOKUP(B79,学校コード表!$A$2:$E$166,4,FALSE),"")</f>
        <v/>
      </c>
      <c r="D79" s="2" t="str">
        <f t="shared" si="5"/>
        <v xml:space="preserve">
</v>
      </c>
      <c r="E79" s="2" t="str">
        <f>IF(入力①!C84="","",入力①!C84)</f>
        <v/>
      </c>
      <c r="F79" s="2" t="str">
        <f>IF(入力①!D84="","",入力①!D84)</f>
        <v/>
      </c>
      <c r="G79" s="2" t="str">
        <f>IF(入力①!E84="","",入力①!E84)</f>
        <v/>
      </c>
      <c r="H79" s="2" t="str">
        <f>IF(入力①!D84="","",入力①!D84)</f>
        <v/>
      </c>
      <c r="I79" s="2" t="str">
        <f>IF(入力①!F84="","",IF(入力①!F84="男",1,2))</f>
        <v/>
      </c>
      <c r="J79" s="2" t="str">
        <f>IF(入力①!G84="","",入力①!G84)</f>
        <v/>
      </c>
      <c r="M79" s="2" t="str">
        <f>IF(入力①!$F$3="","",入力①!$F$3)</f>
        <v/>
      </c>
      <c r="N79" s="2" t="str">
        <f>IF(入力①!H84="","","'"&amp;入力①!H84)</f>
        <v/>
      </c>
      <c r="O79" s="2" t="str">
        <f>IF('入力②＋印刷'!G118="","",VLOOKUP('入力②＋印刷'!G118,個人種目一覧!$A$2:$B$108,2,FALSE))</f>
        <v/>
      </c>
      <c r="P79" s="3" t="str">
        <f>IF('入力②＋印刷'!H118="","",'入力②＋印刷'!H118)</f>
        <v/>
      </c>
      <c r="R79" s="3" t="str">
        <f t="shared" si="6"/>
        <v/>
      </c>
      <c r="S79" s="2" t="str">
        <f>IF('入力②＋印刷'!I118="","",VLOOKUP('入力②＋印刷'!I118,個人種目一覧!$A$2:$B$108,2,FALSE))</f>
        <v/>
      </c>
      <c r="T79" s="3" t="str">
        <f>IF('入力②＋印刷'!J118="","",'入力②＋印刷'!J118)</f>
        <v/>
      </c>
      <c r="U79" s="3"/>
      <c r="V79" s="3" t="str">
        <f t="shared" si="7"/>
        <v/>
      </c>
      <c r="W79" s="2" t="str">
        <f>IF('入力②＋印刷'!K118="","",VLOOKUP('入力②＋印刷'!K118,個人種目一覧!$A$2:$B$108,2,FALSE))</f>
        <v/>
      </c>
      <c r="X79" s="3" t="str">
        <f>IF('入力②＋印刷'!L118="","",'入力②＋印刷'!L118)</f>
        <v/>
      </c>
      <c r="Y79" s="3"/>
      <c r="Z79" s="3" t="str">
        <f t="shared" si="8"/>
        <v/>
      </c>
      <c r="AA79" s="2" t="str">
        <f>IF('入力②＋印刷'!M118="","",VLOOKUP('入力②＋印刷'!M118,リレー種目一覧!$A$2:$B$11,2,FALSE))</f>
        <v/>
      </c>
      <c r="AB79" s="3" t="str">
        <f>IF('入力②＋印刷'!N118="","",'入力②＋印刷'!N118)</f>
        <v/>
      </c>
      <c r="AD79" s="3" t="str">
        <f t="shared" si="9"/>
        <v/>
      </c>
    </row>
    <row r="80" spans="1:30">
      <c r="A80" s="2">
        <v>79</v>
      </c>
      <c r="B80" s="2" t="str">
        <f>IF(入力①!$B$3="","",入力①!$B$3)</f>
        <v/>
      </c>
      <c r="C80" s="2" t="str">
        <f>IFERROR(VLOOKUP(B80,学校コード表!$A$2:$E$166,4,FALSE),"")</f>
        <v/>
      </c>
      <c r="D80" s="2" t="str">
        <f t="shared" si="5"/>
        <v xml:space="preserve">
</v>
      </c>
      <c r="E80" s="2" t="str">
        <f>IF(入力①!C85="","",入力①!C85)</f>
        <v/>
      </c>
      <c r="F80" s="2" t="str">
        <f>IF(入力①!D85="","",入力①!D85)</f>
        <v/>
      </c>
      <c r="G80" s="2" t="str">
        <f>IF(入力①!E85="","",入力①!E85)</f>
        <v/>
      </c>
      <c r="H80" s="2" t="str">
        <f>IF(入力①!D85="","",入力①!D85)</f>
        <v/>
      </c>
      <c r="I80" s="2" t="str">
        <f>IF(入力①!F85="","",IF(入力①!F85="男",1,2))</f>
        <v/>
      </c>
      <c r="J80" s="2" t="str">
        <f>IF(入力①!G85="","",入力①!G85)</f>
        <v/>
      </c>
      <c r="M80" s="2" t="str">
        <f>IF(入力①!$F$3="","",入力①!$F$3)</f>
        <v/>
      </c>
      <c r="N80" s="2" t="str">
        <f>IF(入力①!H85="","","'"&amp;入力①!H85)</f>
        <v/>
      </c>
      <c r="O80" s="2" t="str">
        <f>IF('入力②＋印刷'!G119="","",VLOOKUP('入力②＋印刷'!G119,個人種目一覧!$A$2:$B$108,2,FALSE))</f>
        <v/>
      </c>
      <c r="P80" s="3" t="str">
        <f>IF('入力②＋印刷'!H119="","",'入力②＋印刷'!H119)</f>
        <v/>
      </c>
      <c r="R80" s="3" t="str">
        <f t="shared" si="6"/>
        <v/>
      </c>
      <c r="S80" s="2" t="str">
        <f>IF('入力②＋印刷'!I119="","",VLOOKUP('入力②＋印刷'!I119,個人種目一覧!$A$2:$B$108,2,FALSE))</f>
        <v/>
      </c>
      <c r="T80" s="3" t="str">
        <f>IF('入力②＋印刷'!J119="","",'入力②＋印刷'!J119)</f>
        <v/>
      </c>
      <c r="U80" s="3"/>
      <c r="V80" s="3" t="str">
        <f t="shared" si="7"/>
        <v/>
      </c>
      <c r="W80" s="2" t="str">
        <f>IF('入力②＋印刷'!K119="","",VLOOKUP('入力②＋印刷'!K119,個人種目一覧!$A$2:$B$108,2,FALSE))</f>
        <v/>
      </c>
      <c r="X80" s="3" t="str">
        <f>IF('入力②＋印刷'!L119="","",'入力②＋印刷'!L119)</f>
        <v/>
      </c>
      <c r="Y80" s="3"/>
      <c r="Z80" s="3" t="str">
        <f t="shared" si="8"/>
        <v/>
      </c>
      <c r="AA80" s="2" t="str">
        <f>IF('入力②＋印刷'!M119="","",VLOOKUP('入力②＋印刷'!M119,リレー種目一覧!$A$2:$B$11,2,FALSE))</f>
        <v/>
      </c>
      <c r="AB80" s="3" t="str">
        <f>IF('入力②＋印刷'!N119="","",'入力②＋印刷'!N119)</f>
        <v/>
      </c>
      <c r="AD80" s="3" t="str">
        <f t="shared" si="9"/>
        <v/>
      </c>
    </row>
    <row r="81" spans="1:30">
      <c r="A81" s="2">
        <v>80</v>
      </c>
      <c r="B81" s="2" t="str">
        <f>IF(入力①!$B$3="","",入力①!$B$3)</f>
        <v/>
      </c>
      <c r="C81" s="2" t="str">
        <f>IFERROR(VLOOKUP(B81,学校コード表!$A$2:$E$166,4,FALSE),"")</f>
        <v/>
      </c>
      <c r="D81" s="2" t="str">
        <f t="shared" si="5"/>
        <v xml:space="preserve">
</v>
      </c>
      <c r="E81" s="2" t="str">
        <f>IF(入力①!C86="","",入力①!C86)</f>
        <v/>
      </c>
      <c r="F81" s="2" t="str">
        <f>IF(入力①!D86="","",入力①!D86)</f>
        <v/>
      </c>
      <c r="G81" s="2" t="str">
        <f>IF(入力①!E86="","",入力①!E86)</f>
        <v/>
      </c>
      <c r="H81" s="2" t="str">
        <f>IF(入力①!D86="","",入力①!D86)</f>
        <v/>
      </c>
      <c r="I81" s="2" t="str">
        <f>IF(入力①!F86="","",IF(入力①!F86="男",1,2))</f>
        <v/>
      </c>
      <c r="J81" s="2" t="str">
        <f>IF(入力①!G86="","",入力①!G86)</f>
        <v/>
      </c>
      <c r="M81" s="2" t="str">
        <f>IF(入力①!$F$3="","",入力①!$F$3)</f>
        <v/>
      </c>
      <c r="N81" s="2" t="str">
        <f>IF(入力①!H86="","","'"&amp;入力①!H86)</f>
        <v/>
      </c>
      <c r="O81" s="2" t="str">
        <f>IF('入力②＋印刷'!G120="","",VLOOKUP('入力②＋印刷'!G120,個人種目一覧!$A$2:$B$108,2,FALSE))</f>
        <v/>
      </c>
      <c r="P81" s="3" t="str">
        <f>IF('入力②＋印刷'!H120="","",'入力②＋印刷'!H120)</f>
        <v/>
      </c>
      <c r="R81" s="3" t="str">
        <f t="shared" si="6"/>
        <v/>
      </c>
      <c r="S81" s="2" t="str">
        <f>IF('入力②＋印刷'!I120="","",VLOOKUP('入力②＋印刷'!I120,個人種目一覧!$A$2:$B$108,2,FALSE))</f>
        <v/>
      </c>
      <c r="T81" s="3" t="str">
        <f>IF('入力②＋印刷'!J120="","",'入力②＋印刷'!J120)</f>
        <v/>
      </c>
      <c r="U81" s="3"/>
      <c r="V81" s="3" t="str">
        <f t="shared" si="7"/>
        <v/>
      </c>
      <c r="W81" s="2" t="str">
        <f>IF('入力②＋印刷'!K120="","",VLOOKUP('入力②＋印刷'!K120,個人種目一覧!$A$2:$B$108,2,FALSE))</f>
        <v/>
      </c>
      <c r="X81" s="3" t="str">
        <f>IF('入力②＋印刷'!L120="","",'入力②＋印刷'!L120)</f>
        <v/>
      </c>
      <c r="Y81" s="3"/>
      <c r="Z81" s="3" t="str">
        <f t="shared" si="8"/>
        <v/>
      </c>
      <c r="AA81" s="2" t="str">
        <f>IF('入力②＋印刷'!M120="","",VLOOKUP('入力②＋印刷'!M120,リレー種目一覧!$A$2:$B$11,2,FALSE))</f>
        <v/>
      </c>
      <c r="AB81" s="3" t="str">
        <f>IF('入力②＋印刷'!N120="","",'入力②＋印刷'!N120)</f>
        <v/>
      </c>
      <c r="AD81" s="3" t="str">
        <f t="shared" si="9"/>
        <v/>
      </c>
    </row>
    <row r="82" spans="1:30">
      <c r="A82" s="2">
        <v>81</v>
      </c>
      <c r="B82" s="2" t="str">
        <f>IF(入力①!$B$3="","",入力①!$B$3)</f>
        <v/>
      </c>
      <c r="C82" s="2" t="str">
        <f>IFERROR(VLOOKUP(B82,学校コード表!$A$2:$E$166,4,FALSE),"")</f>
        <v/>
      </c>
      <c r="D82" s="2" t="str">
        <f t="shared" si="5"/>
        <v xml:space="preserve">
</v>
      </c>
      <c r="E82" s="2" t="str">
        <f>IF(入力①!C87="","",入力①!C87)</f>
        <v/>
      </c>
      <c r="F82" s="2" t="str">
        <f>IF(入力①!D87="","",入力①!D87)</f>
        <v/>
      </c>
      <c r="G82" s="2" t="str">
        <f>IF(入力①!E87="","",入力①!E87)</f>
        <v/>
      </c>
      <c r="H82" s="2" t="str">
        <f>IF(入力①!D87="","",入力①!D87)</f>
        <v/>
      </c>
      <c r="I82" s="2" t="str">
        <f>IF(入力①!F87="","",IF(入力①!F87="男",1,2))</f>
        <v/>
      </c>
      <c r="J82" s="2" t="str">
        <f>IF(入力①!G87="","",入力①!G87)</f>
        <v/>
      </c>
      <c r="M82" s="2" t="str">
        <f>IF(入力①!$F$3="","",入力①!$F$3)</f>
        <v/>
      </c>
      <c r="N82" s="2" t="str">
        <f>IF(入力①!H87="","","'"&amp;入力①!H87)</f>
        <v/>
      </c>
      <c r="O82" s="2" t="str">
        <f>IF('入力②＋印刷'!G121="","",VLOOKUP('入力②＋印刷'!G121,個人種目一覧!$A$2:$B$108,2,FALSE))</f>
        <v/>
      </c>
      <c r="P82" s="3" t="str">
        <f>IF('入力②＋印刷'!H121="","",'入力②＋印刷'!H121)</f>
        <v/>
      </c>
      <c r="R82" s="3" t="str">
        <f t="shared" si="6"/>
        <v/>
      </c>
      <c r="S82" s="2" t="str">
        <f>IF('入力②＋印刷'!I121="","",VLOOKUP('入力②＋印刷'!I121,個人種目一覧!$A$2:$B$108,2,FALSE))</f>
        <v/>
      </c>
      <c r="T82" s="3" t="str">
        <f>IF('入力②＋印刷'!J121="","",'入力②＋印刷'!J121)</f>
        <v/>
      </c>
      <c r="U82" s="3"/>
      <c r="V82" s="3" t="str">
        <f t="shared" si="7"/>
        <v/>
      </c>
      <c r="W82" s="2" t="str">
        <f>IF('入力②＋印刷'!K121="","",VLOOKUP('入力②＋印刷'!K121,個人種目一覧!$A$2:$B$108,2,FALSE))</f>
        <v/>
      </c>
      <c r="X82" s="3" t="str">
        <f>IF('入力②＋印刷'!L121="","",'入力②＋印刷'!L121)</f>
        <v/>
      </c>
      <c r="Y82" s="3"/>
      <c r="Z82" s="3" t="str">
        <f t="shared" si="8"/>
        <v/>
      </c>
      <c r="AA82" s="2" t="str">
        <f>IF('入力②＋印刷'!M121="","",VLOOKUP('入力②＋印刷'!M121,リレー種目一覧!$A$2:$B$11,2,FALSE))</f>
        <v/>
      </c>
      <c r="AB82" s="3" t="str">
        <f>IF('入力②＋印刷'!N121="","",'入力②＋印刷'!N121)</f>
        <v/>
      </c>
      <c r="AD82" s="3" t="str">
        <f t="shared" si="9"/>
        <v/>
      </c>
    </row>
    <row r="83" spans="1:30">
      <c r="A83" s="2">
        <v>82</v>
      </c>
      <c r="B83" s="2" t="str">
        <f>IF(入力①!$B$3="","",入力①!$B$3)</f>
        <v/>
      </c>
      <c r="C83" s="2" t="str">
        <f>IFERROR(VLOOKUP(B83,学校コード表!$A$2:$E$166,4,FALSE),"")</f>
        <v/>
      </c>
      <c r="D83" s="2" t="str">
        <f t="shared" si="5"/>
        <v xml:space="preserve">
</v>
      </c>
      <c r="E83" s="2" t="str">
        <f>IF(入力①!C88="","",入力①!C88)</f>
        <v/>
      </c>
      <c r="F83" s="2" t="str">
        <f>IF(入力①!D88="","",入力①!D88)</f>
        <v/>
      </c>
      <c r="G83" s="2" t="str">
        <f>IF(入力①!E88="","",入力①!E88)</f>
        <v/>
      </c>
      <c r="H83" s="2" t="str">
        <f>IF(入力①!D88="","",入力①!D88)</f>
        <v/>
      </c>
      <c r="I83" s="2" t="str">
        <f>IF(入力①!F88="","",IF(入力①!F88="男",1,2))</f>
        <v/>
      </c>
      <c r="J83" s="2" t="str">
        <f>IF(入力①!G88="","",入力①!G88)</f>
        <v/>
      </c>
      <c r="M83" s="2" t="str">
        <f>IF(入力①!$F$3="","",入力①!$F$3)</f>
        <v/>
      </c>
      <c r="N83" s="2" t="str">
        <f>IF(入力①!H88="","","'"&amp;入力①!H88)</f>
        <v/>
      </c>
      <c r="O83" s="2" t="str">
        <f>IF('入力②＋印刷'!G122="","",VLOOKUP('入力②＋印刷'!G122,個人種目一覧!$A$2:$B$108,2,FALSE))</f>
        <v/>
      </c>
      <c r="P83" s="3" t="str">
        <f>IF('入力②＋印刷'!H122="","",'入力②＋印刷'!H122)</f>
        <v/>
      </c>
      <c r="R83" s="3" t="str">
        <f t="shared" si="6"/>
        <v/>
      </c>
      <c r="S83" s="2" t="str">
        <f>IF('入力②＋印刷'!I122="","",VLOOKUP('入力②＋印刷'!I122,個人種目一覧!$A$2:$B$108,2,FALSE))</f>
        <v/>
      </c>
      <c r="T83" s="3" t="str">
        <f>IF('入力②＋印刷'!J122="","",'入力②＋印刷'!J122)</f>
        <v/>
      </c>
      <c r="U83" s="3"/>
      <c r="V83" s="3" t="str">
        <f t="shared" si="7"/>
        <v/>
      </c>
      <c r="W83" s="2" t="str">
        <f>IF('入力②＋印刷'!K122="","",VLOOKUP('入力②＋印刷'!K122,個人種目一覧!$A$2:$B$108,2,FALSE))</f>
        <v/>
      </c>
      <c r="X83" s="3" t="str">
        <f>IF('入力②＋印刷'!L122="","",'入力②＋印刷'!L122)</f>
        <v/>
      </c>
      <c r="Y83" s="3"/>
      <c r="Z83" s="3" t="str">
        <f t="shared" si="8"/>
        <v/>
      </c>
      <c r="AA83" s="2" t="str">
        <f>IF('入力②＋印刷'!M122="","",VLOOKUP('入力②＋印刷'!M122,リレー種目一覧!$A$2:$B$11,2,FALSE))</f>
        <v/>
      </c>
      <c r="AB83" s="3" t="str">
        <f>IF('入力②＋印刷'!N122="","",'入力②＋印刷'!N122)</f>
        <v/>
      </c>
      <c r="AD83" s="3" t="str">
        <f t="shared" si="9"/>
        <v/>
      </c>
    </row>
    <row r="84" spans="1:30">
      <c r="A84" s="2">
        <v>83</v>
      </c>
      <c r="B84" s="2" t="str">
        <f>IF(入力①!$B$3="","",入力①!$B$3)</f>
        <v/>
      </c>
      <c r="C84" s="2" t="str">
        <f>IFERROR(VLOOKUP(B84,学校コード表!$A$2:$E$166,4,FALSE),"")</f>
        <v/>
      </c>
      <c r="D84" s="2" t="str">
        <f t="shared" si="5"/>
        <v xml:space="preserve">
</v>
      </c>
      <c r="E84" s="2" t="str">
        <f>IF(入力①!C89="","",入力①!C89)</f>
        <v/>
      </c>
      <c r="F84" s="2" t="str">
        <f>IF(入力①!D89="","",入力①!D89)</f>
        <v/>
      </c>
      <c r="G84" s="2" t="str">
        <f>IF(入力①!E89="","",入力①!E89)</f>
        <v/>
      </c>
      <c r="H84" s="2" t="str">
        <f>IF(入力①!D89="","",入力①!D89)</f>
        <v/>
      </c>
      <c r="I84" s="2" t="str">
        <f>IF(入力①!F89="","",IF(入力①!F89="男",1,2))</f>
        <v/>
      </c>
      <c r="J84" s="2" t="str">
        <f>IF(入力①!G89="","",入力①!G89)</f>
        <v/>
      </c>
      <c r="M84" s="2" t="str">
        <f>IF(入力①!$F$3="","",入力①!$F$3)</f>
        <v/>
      </c>
      <c r="N84" s="2" t="str">
        <f>IF(入力①!H89="","","'"&amp;入力①!H89)</f>
        <v/>
      </c>
      <c r="O84" s="2" t="str">
        <f>IF('入力②＋印刷'!G123="","",VLOOKUP('入力②＋印刷'!G123,個人種目一覧!$A$2:$B$108,2,FALSE))</f>
        <v/>
      </c>
      <c r="P84" s="3" t="str">
        <f>IF('入力②＋印刷'!H123="","",'入力②＋印刷'!H123)</f>
        <v/>
      </c>
      <c r="R84" s="3" t="str">
        <f t="shared" si="6"/>
        <v/>
      </c>
      <c r="S84" s="2" t="str">
        <f>IF('入力②＋印刷'!I123="","",VLOOKUP('入力②＋印刷'!I123,個人種目一覧!$A$2:$B$108,2,FALSE))</f>
        <v/>
      </c>
      <c r="T84" s="3" t="str">
        <f>IF('入力②＋印刷'!J123="","",'入力②＋印刷'!J123)</f>
        <v/>
      </c>
      <c r="U84" s="3"/>
      <c r="V84" s="3" t="str">
        <f t="shared" si="7"/>
        <v/>
      </c>
      <c r="W84" s="2" t="str">
        <f>IF('入力②＋印刷'!K123="","",VLOOKUP('入力②＋印刷'!K123,個人種目一覧!$A$2:$B$108,2,FALSE))</f>
        <v/>
      </c>
      <c r="X84" s="3" t="str">
        <f>IF('入力②＋印刷'!L123="","",'入力②＋印刷'!L123)</f>
        <v/>
      </c>
      <c r="Y84" s="3"/>
      <c r="Z84" s="3" t="str">
        <f t="shared" si="8"/>
        <v/>
      </c>
      <c r="AA84" s="2" t="str">
        <f>IF('入力②＋印刷'!M123="","",VLOOKUP('入力②＋印刷'!M123,リレー種目一覧!$A$2:$B$11,2,FALSE))</f>
        <v/>
      </c>
      <c r="AB84" s="3" t="str">
        <f>IF('入力②＋印刷'!N123="","",'入力②＋印刷'!N123)</f>
        <v/>
      </c>
      <c r="AD84" s="3" t="str">
        <f t="shared" si="9"/>
        <v/>
      </c>
    </row>
    <row r="85" spans="1:30">
      <c r="A85" s="2">
        <v>84</v>
      </c>
      <c r="B85" s="2" t="str">
        <f>IF(入力①!$B$3="","",入力①!$B$3)</f>
        <v/>
      </c>
      <c r="C85" s="2" t="str">
        <f>IFERROR(VLOOKUP(B85,学校コード表!$A$2:$E$166,4,FALSE),"")</f>
        <v/>
      </c>
      <c r="D85" s="2" t="str">
        <f t="shared" si="5"/>
        <v xml:space="preserve">
</v>
      </c>
      <c r="E85" s="2" t="str">
        <f>IF(入力①!C90="","",入力①!C90)</f>
        <v/>
      </c>
      <c r="F85" s="2" t="str">
        <f>IF(入力①!D90="","",入力①!D90)</f>
        <v/>
      </c>
      <c r="G85" s="2" t="str">
        <f>IF(入力①!E90="","",入力①!E90)</f>
        <v/>
      </c>
      <c r="H85" s="2" t="str">
        <f>IF(入力①!D90="","",入力①!D90)</f>
        <v/>
      </c>
      <c r="I85" s="2" t="str">
        <f>IF(入力①!F90="","",IF(入力①!F90="男",1,2))</f>
        <v/>
      </c>
      <c r="J85" s="2" t="str">
        <f>IF(入力①!G90="","",入力①!G90)</f>
        <v/>
      </c>
      <c r="M85" s="2" t="str">
        <f>IF(入力①!$F$3="","",入力①!$F$3)</f>
        <v/>
      </c>
      <c r="N85" s="2" t="str">
        <f>IF(入力①!H90="","","'"&amp;入力①!H90)</f>
        <v/>
      </c>
      <c r="O85" s="2" t="str">
        <f>IF('入力②＋印刷'!G124="","",VLOOKUP('入力②＋印刷'!G124,個人種目一覧!$A$2:$B$108,2,FALSE))</f>
        <v/>
      </c>
      <c r="P85" s="3" t="str">
        <f>IF('入力②＋印刷'!H124="","",'入力②＋印刷'!H124)</f>
        <v/>
      </c>
      <c r="R85" s="3" t="str">
        <f t="shared" si="6"/>
        <v/>
      </c>
      <c r="S85" s="2" t="str">
        <f>IF('入力②＋印刷'!I124="","",VLOOKUP('入力②＋印刷'!I124,個人種目一覧!$A$2:$B$108,2,FALSE))</f>
        <v/>
      </c>
      <c r="T85" s="3" t="str">
        <f>IF('入力②＋印刷'!J124="","",'入力②＋印刷'!J124)</f>
        <v/>
      </c>
      <c r="U85" s="3"/>
      <c r="V85" s="3" t="str">
        <f t="shared" si="7"/>
        <v/>
      </c>
      <c r="W85" s="2" t="str">
        <f>IF('入力②＋印刷'!K124="","",VLOOKUP('入力②＋印刷'!K124,個人種目一覧!$A$2:$B$108,2,FALSE))</f>
        <v/>
      </c>
      <c r="X85" s="3" t="str">
        <f>IF('入力②＋印刷'!L124="","",'入力②＋印刷'!L124)</f>
        <v/>
      </c>
      <c r="Y85" s="3"/>
      <c r="Z85" s="3" t="str">
        <f t="shared" si="8"/>
        <v/>
      </c>
      <c r="AA85" s="2" t="str">
        <f>IF('入力②＋印刷'!M124="","",VLOOKUP('入力②＋印刷'!M124,リレー種目一覧!$A$2:$B$11,2,FALSE))</f>
        <v/>
      </c>
      <c r="AB85" s="3" t="str">
        <f>IF('入力②＋印刷'!N124="","",'入力②＋印刷'!N124)</f>
        <v/>
      </c>
      <c r="AD85" s="3" t="str">
        <f t="shared" si="9"/>
        <v/>
      </c>
    </row>
    <row r="86" spans="1:30">
      <c r="A86" s="2">
        <v>85</v>
      </c>
      <c r="B86" s="2" t="str">
        <f>IF(入力①!$B$3="","",入力①!$B$3)</f>
        <v/>
      </c>
      <c r="C86" s="2" t="str">
        <f>IFERROR(VLOOKUP(B86,学校コード表!$A$2:$E$166,4,FALSE),"")</f>
        <v/>
      </c>
      <c r="D86" s="2" t="str">
        <f t="shared" si="5"/>
        <v xml:space="preserve">
</v>
      </c>
      <c r="E86" s="2" t="str">
        <f>IF(入力①!C91="","",入力①!C91)</f>
        <v/>
      </c>
      <c r="F86" s="2" t="str">
        <f>IF(入力①!D91="","",入力①!D91)</f>
        <v/>
      </c>
      <c r="G86" s="2" t="str">
        <f>IF(入力①!E91="","",入力①!E91)</f>
        <v/>
      </c>
      <c r="H86" s="2" t="str">
        <f>IF(入力①!D91="","",入力①!D91)</f>
        <v/>
      </c>
      <c r="I86" s="2" t="str">
        <f>IF(入力①!F91="","",IF(入力①!F91="男",1,2))</f>
        <v/>
      </c>
      <c r="J86" s="2" t="str">
        <f>IF(入力①!G91="","",入力①!G91)</f>
        <v/>
      </c>
      <c r="M86" s="2" t="str">
        <f>IF(入力①!$F$3="","",入力①!$F$3)</f>
        <v/>
      </c>
      <c r="N86" s="2" t="str">
        <f>IF(入力①!H91="","","'"&amp;入力①!H91)</f>
        <v/>
      </c>
      <c r="O86" s="2" t="str">
        <f>IF('入力②＋印刷'!G125="","",VLOOKUP('入力②＋印刷'!G125,個人種目一覧!$A$2:$B$108,2,FALSE))</f>
        <v/>
      </c>
      <c r="P86" s="3" t="str">
        <f>IF('入力②＋印刷'!H125="","",'入力②＋印刷'!H125)</f>
        <v/>
      </c>
      <c r="R86" s="3" t="str">
        <f t="shared" si="6"/>
        <v/>
      </c>
      <c r="S86" s="2" t="str">
        <f>IF('入力②＋印刷'!I125="","",VLOOKUP('入力②＋印刷'!I125,個人種目一覧!$A$2:$B$108,2,FALSE))</f>
        <v/>
      </c>
      <c r="T86" s="3" t="str">
        <f>IF('入力②＋印刷'!J125="","",'入力②＋印刷'!J125)</f>
        <v/>
      </c>
      <c r="U86" s="3"/>
      <c r="V86" s="3" t="str">
        <f t="shared" si="7"/>
        <v/>
      </c>
      <c r="W86" s="2" t="str">
        <f>IF('入力②＋印刷'!K125="","",VLOOKUP('入力②＋印刷'!K125,個人種目一覧!$A$2:$B$108,2,FALSE))</f>
        <v/>
      </c>
      <c r="X86" s="3" t="str">
        <f>IF('入力②＋印刷'!L125="","",'入力②＋印刷'!L125)</f>
        <v/>
      </c>
      <c r="Y86" s="3"/>
      <c r="Z86" s="3" t="str">
        <f t="shared" si="8"/>
        <v/>
      </c>
      <c r="AA86" s="2" t="str">
        <f>IF('入力②＋印刷'!M125="","",VLOOKUP('入力②＋印刷'!M125,リレー種目一覧!$A$2:$B$11,2,FALSE))</f>
        <v/>
      </c>
      <c r="AB86" s="3" t="str">
        <f>IF('入力②＋印刷'!N125="","",'入力②＋印刷'!N125)</f>
        <v/>
      </c>
      <c r="AD86" s="3" t="str">
        <f t="shared" si="9"/>
        <v/>
      </c>
    </row>
    <row r="87" spans="1:30">
      <c r="A87" s="2">
        <v>86</v>
      </c>
      <c r="B87" s="2" t="str">
        <f>IF(入力①!$B$3="","",入力①!$B$3)</f>
        <v/>
      </c>
      <c r="C87" s="2" t="str">
        <f>IFERROR(VLOOKUP(B87,学校コード表!$A$2:$E$166,4,FALSE),"")</f>
        <v/>
      </c>
      <c r="D87" s="2" t="str">
        <f t="shared" si="5"/>
        <v xml:space="preserve">
</v>
      </c>
      <c r="E87" s="2" t="str">
        <f>IF(入力①!C92="","",入力①!C92)</f>
        <v/>
      </c>
      <c r="F87" s="2" t="str">
        <f>IF(入力①!D92="","",入力①!D92)</f>
        <v/>
      </c>
      <c r="G87" s="2" t="str">
        <f>IF(入力①!E92="","",入力①!E92)</f>
        <v/>
      </c>
      <c r="H87" s="2" t="str">
        <f>IF(入力①!D92="","",入力①!D92)</f>
        <v/>
      </c>
      <c r="I87" s="2" t="str">
        <f>IF(入力①!F92="","",IF(入力①!F92="男",1,2))</f>
        <v/>
      </c>
      <c r="J87" s="2" t="str">
        <f>IF(入力①!G92="","",入力①!G92)</f>
        <v/>
      </c>
      <c r="M87" s="2" t="str">
        <f>IF(入力①!$F$3="","",入力①!$F$3)</f>
        <v/>
      </c>
      <c r="N87" s="2" t="str">
        <f>IF(入力①!H92="","","'"&amp;入力①!H92)</f>
        <v/>
      </c>
      <c r="O87" s="2" t="str">
        <f>IF('入力②＋印刷'!G126="","",VLOOKUP('入力②＋印刷'!G126,個人種目一覧!$A$2:$B$108,2,FALSE))</f>
        <v/>
      </c>
      <c r="P87" s="3" t="str">
        <f>IF('入力②＋印刷'!H126="","",'入力②＋印刷'!H126)</f>
        <v/>
      </c>
      <c r="R87" s="3" t="str">
        <f t="shared" si="6"/>
        <v/>
      </c>
      <c r="S87" s="2" t="str">
        <f>IF('入力②＋印刷'!I126="","",VLOOKUP('入力②＋印刷'!I126,個人種目一覧!$A$2:$B$108,2,FALSE))</f>
        <v/>
      </c>
      <c r="T87" s="3" t="str">
        <f>IF('入力②＋印刷'!J126="","",'入力②＋印刷'!J126)</f>
        <v/>
      </c>
      <c r="U87" s="3"/>
      <c r="V87" s="3" t="str">
        <f t="shared" si="7"/>
        <v/>
      </c>
      <c r="W87" s="2" t="str">
        <f>IF('入力②＋印刷'!K126="","",VLOOKUP('入力②＋印刷'!K126,個人種目一覧!$A$2:$B$108,2,FALSE))</f>
        <v/>
      </c>
      <c r="X87" s="3" t="str">
        <f>IF('入力②＋印刷'!L126="","",'入力②＋印刷'!L126)</f>
        <v/>
      </c>
      <c r="Y87" s="3"/>
      <c r="Z87" s="3" t="str">
        <f t="shared" si="8"/>
        <v/>
      </c>
      <c r="AA87" s="2" t="str">
        <f>IF('入力②＋印刷'!M126="","",VLOOKUP('入力②＋印刷'!M126,リレー種目一覧!$A$2:$B$11,2,FALSE))</f>
        <v/>
      </c>
      <c r="AB87" s="3" t="str">
        <f>IF('入力②＋印刷'!N126="","",'入力②＋印刷'!N126)</f>
        <v/>
      </c>
      <c r="AD87" s="3" t="str">
        <f t="shared" si="9"/>
        <v/>
      </c>
    </row>
    <row r="88" spans="1:30">
      <c r="A88" s="2">
        <v>87</v>
      </c>
      <c r="B88" s="2" t="str">
        <f>IF(入力①!$B$3="","",入力①!$B$3)</f>
        <v/>
      </c>
      <c r="C88" s="2" t="str">
        <f>IFERROR(VLOOKUP(B88,学校コード表!$A$2:$E$166,4,FALSE),"")</f>
        <v/>
      </c>
      <c r="D88" s="2" t="str">
        <f t="shared" si="5"/>
        <v xml:space="preserve">
</v>
      </c>
      <c r="E88" s="2" t="str">
        <f>IF(入力①!C93="","",入力①!C93)</f>
        <v/>
      </c>
      <c r="F88" s="2" t="str">
        <f>IF(入力①!D93="","",入力①!D93)</f>
        <v/>
      </c>
      <c r="G88" s="2" t="str">
        <f>IF(入力①!E93="","",入力①!E93)</f>
        <v/>
      </c>
      <c r="H88" s="2" t="str">
        <f>IF(入力①!D93="","",入力①!D93)</f>
        <v/>
      </c>
      <c r="I88" s="2" t="str">
        <f>IF(入力①!F93="","",IF(入力①!F93="男",1,2))</f>
        <v/>
      </c>
      <c r="J88" s="2" t="str">
        <f>IF(入力①!G93="","",入力①!G93)</f>
        <v/>
      </c>
      <c r="M88" s="2" t="str">
        <f>IF(入力①!$F$3="","",入力①!$F$3)</f>
        <v/>
      </c>
      <c r="N88" s="2" t="str">
        <f>IF(入力①!H93="","","'"&amp;入力①!H93)</f>
        <v/>
      </c>
      <c r="O88" s="2" t="str">
        <f>IF('入力②＋印刷'!G127="","",VLOOKUP('入力②＋印刷'!G127,個人種目一覧!$A$2:$B$108,2,FALSE))</f>
        <v/>
      </c>
      <c r="P88" s="3" t="str">
        <f>IF('入力②＋印刷'!H127="","",'入力②＋印刷'!H127)</f>
        <v/>
      </c>
      <c r="R88" s="3" t="str">
        <f t="shared" si="6"/>
        <v/>
      </c>
      <c r="S88" s="2" t="str">
        <f>IF('入力②＋印刷'!I127="","",VLOOKUP('入力②＋印刷'!I127,個人種目一覧!$A$2:$B$108,2,FALSE))</f>
        <v/>
      </c>
      <c r="T88" s="3" t="str">
        <f>IF('入力②＋印刷'!J127="","",'入力②＋印刷'!J127)</f>
        <v/>
      </c>
      <c r="U88" s="3"/>
      <c r="V88" s="3" t="str">
        <f t="shared" si="7"/>
        <v/>
      </c>
      <c r="W88" s="2" t="str">
        <f>IF('入力②＋印刷'!K127="","",VLOOKUP('入力②＋印刷'!K127,個人種目一覧!$A$2:$B$108,2,FALSE))</f>
        <v/>
      </c>
      <c r="X88" s="3" t="str">
        <f>IF('入力②＋印刷'!L127="","",'入力②＋印刷'!L127)</f>
        <v/>
      </c>
      <c r="Y88" s="3"/>
      <c r="Z88" s="3" t="str">
        <f t="shared" si="8"/>
        <v/>
      </c>
      <c r="AA88" s="2" t="str">
        <f>IF('入力②＋印刷'!M127="","",VLOOKUP('入力②＋印刷'!M127,リレー種目一覧!$A$2:$B$11,2,FALSE))</f>
        <v/>
      </c>
      <c r="AB88" s="3" t="str">
        <f>IF('入力②＋印刷'!N127="","",'入力②＋印刷'!N127)</f>
        <v/>
      </c>
      <c r="AD88" s="3" t="str">
        <f t="shared" si="9"/>
        <v/>
      </c>
    </row>
    <row r="89" spans="1:30">
      <c r="A89" s="2">
        <v>88</v>
      </c>
      <c r="B89" s="2" t="str">
        <f>IF(入力①!$B$3="","",入力①!$B$3)</f>
        <v/>
      </c>
      <c r="C89" s="2" t="str">
        <f>IFERROR(VLOOKUP(B89,学校コード表!$A$2:$E$166,4,FALSE),"")</f>
        <v/>
      </c>
      <c r="D89" s="2" t="str">
        <f t="shared" si="5"/>
        <v xml:space="preserve">
</v>
      </c>
      <c r="E89" s="2" t="str">
        <f>IF(入力①!C94="","",入力①!C94)</f>
        <v/>
      </c>
      <c r="F89" s="2" t="str">
        <f>IF(入力①!D94="","",入力①!D94)</f>
        <v/>
      </c>
      <c r="G89" s="2" t="str">
        <f>IF(入力①!E94="","",入力①!E94)</f>
        <v/>
      </c>
      <c r="H89" s="2" t="str">
        <f>IF(入力①!D94="","",入力①!D94)</f>
        <v/>
      </c>
      <c r="I89" s="2" t="str">
        <f>IF(入力①!F94="","",IF(入力①!F94="男",1,2))</f>
        <v/>
      </c>
      <c r="J89" s="2" t="str">
        <f>IF(入力①!G94="","",入力①!G94)</f>
        <v/>
      </c>
      <c r="M89" s="2" t="str">
        <f>IF(入力①!$F$3="","",入力①!$F$3)</f>
        <v/>
      </c>
      <c r="N89" s="2" t="str">
        <f>IF(入力①!H94="","","'"&amp;入力①!H94)</f>
        <v/>
      </c>
      <c r="O89" s="2" t="str">
        <f>IF('入力②＋印刷'!G128="","",VLOOKUP('入力②＋印刷'!G128,個人種目一覧!$A$2:$B$108,2,FALSE))</f>
        <v/>
      </c>
      <c r="P89" s="3" t="str">
        <f>IF('入力②＋印刷'!H128="","",'入力②＋印刷'!H128)</f>
        <v/>
      </c>
      <c r="R89" s="3" t="str">
        <f t="shared" si="6"/>
        <v/>
      </c>
      <c r="S89" s="2" t="str">
        <f>IF('入力②＋印刷'!I128="","",VLOOKUP('入力②＋印刷'!I128,個人種目一覧!$A$2:$B$108,2,FALSE))</f>
        <v/>
      </c>
      <c r="T89" s="3" t="str">
        <f>IF('入力②＋印刷'!J128="","",'入力②＋印刷'!J128)</f>
        <v/>
      </c>
      <c r="U89" s="3"/>
      <c r="V89" s="3" t="str">
        <f t="shared" si="7"/>
        <v/>
      </c>
      <c r="W89" s="2" t="str">
        <f>IF('入力②＋印刷'!K128="","",VLOOKUP('入力②＋印刷'!K128,個人種目一覧!$A$2:$B$108,2,FALSE))</f>
        <v/>
      </c>
      <c r="X89" s="3" t="str">
        <f>IF('入力②＋印刷'!L128="","",'入力②＋印刷'!L128)</f>
        <v/>
      </c>
      <c r="Y89" s="3"/>
      <c r="Z89" s="3" t="str">
        <f t="shared" si="8"/>
        <v/>
      </c>
      <c r="AA89" s="2" t="str">
        <f>IF('入力②＋印刷'!M128="","",VLOOKUP('入力②＋印刷'!M128,リレー種目一覧!$A$2:$B$11,2,FALSE))</f>
        <v/>
      </c>
      <c r="AB89" s="3" t="str">
        <f>IF('入力②＋印刷'!N128="","",'入力②＋印刷'!N128)</f>
        <v/>
      </c>
      <c r="AD89" s="3" t="str">
        <f t="shared" si="9"/>
        <v/>
      </c>
    </row>
    <row r="90" spans="1:30">
      <c r="A90" s="2">
        <v>89</v>
      </c>
      <c r="B90" s="2" t="str">
        <f>IF(入力①!$B$3="","",入力①!$B$3)</f>
        <v/>
      </c>
      <c r="C90" s="2" t="str">
        <f>IFERROR(VLOOKUP(B90,学校コード表!$A$2:$E$166,4,FALSE),"")</f>
        <v/>
      </c>
      <c r="D90" s="2" t="str">
        <f t="shared" si="5"/>
        <v xml:space="preserve">
</v>
      </c>
      <c r="E90" s="2" t="str">
        <f>IF(入力①!C95="","",入力①!C95)</f>
        <v/>
      </c>
      <c r="F90" s="2" t="str">
        <f>IF(入力①!D95="","",入力①!D95)</f>
        <v/>
      </c>
      <c r="G90" s="2" t="str">
        <f>IF(入力①!E95="","",入力①!E95)</f>
        <v/>
      </c>
      <c r="H90" s="2" t="str">
        <f>IF(入力①!D95="","",入力①!D95)</f>
        <v/>
      </c>
      <c r="I90" s="2" t="str">
        <f>IF(入力①!F95="","",IF(入力①!F95="男",1,2))</f>
        <v/>
      </c>
      <c r="J90" s="2" t="str">
        <f>IF(入力①!G95="","",入力①!G95)</f>
        <v/>
      </c>
      <c r="M90" s="2" t="str">
        <f>IF(入力①!$F$3="","",入力①!$F$3)</f>
        <v/>
      </c>
      <c r="N90" s="2" t="str">
        <f>IF(入力①!H95="","","'"&amp;入力①!H95)</f>
        <v/>
      </c>
      <c r="O90" s="2" t="str">
        <f>IF('入力②＋印刷'!G129="","",VLOOKUP('入力②＋印刷'!G129,個人種目一覧!$A$2:$B$108,2,FALSE))</f>
        <v/>
      </c>
      <c r="P90" s="3" t="str">
        <f>IF('入力②＋印刷'!H129="","",'入力②＋印刷'!H129)</f>
        <v/>
      </c>
      <c r="R90" s="3" t="str">
        <f t="shared" si="6"/>
        <v/>
      </c>
      <c r="S90" s="2" t="str">
        <f>IF('入力②＋印刷'!I129="","",VLOOKUP('入力②＋印刷'!I129,個人種目一覧!$A$2:$B$108,2,FALSE))</f>
        <v/>
      </c>
      <c r="T90" s="3" t="str">
        <f>IF('入力②＋印刷'!J129="","",'入力②＋印刷'!J129)</f>
        <v/>
      </c>
      <c r="U90" s="3"/>
      <c r="V90" s="3" t="str">
        <f t="shared" si="7"/>
        <v/>
      </c>
      <c r="W90" s="2" t="str">
        <f>IF('入力②＋印刷'!K129="","",VLOOKUP('入力②＋印刷'!K129,個人種目一覧!$A$2:$B$108,2,FALSE))</f>
        <v/>
      </c>
      <c r="X90" s="3" t="str">
        <f>IF('入力②＋印刷'!L129="","",'入力②＋印刷'!L129)</f>
        <v/>
      </c>
      <c r="Y90" s="3"/>
      <c r="Z90" s="3" t="str">
        <f t="shared" si="8"/>
        <v/>
      </c>
      <c r="AA90" s="2" t="str">
        <f>IF('入力②＋印刷'!M129="","",VLOOKUP('入力②＋印刷'!M129,リレー種目一覧!$A$2:$B$11,2,FALSE))</f>
        <v/>
      </c>
      <c r="AB90" s="3" t="str">
        <f>IF('入力②＋印刷'!N129="","",'入力②＋印刷'!N129)</f>
        <v/>
      </c>
      <c r="AD90" s="3" t="str">
        <f t="shared" si="9"/>
        <v/>
      </c>
    </row>
    <row r="91" spans="1:30">
      <c r="A91" s="2">
        <v>90</v>
      </c>
      <c r="B91" s="2" t="str">
        <f>IF(入力①!$B$3="","",入力①!$B$3)</f>
        <v/>
      </c>
      <c r="C91" s="2" t="str">
        <f>IFERROR(VLOOKUP(B91,学校コード表!$A$2:$E$166,4,FALSE),"")</f>
        <v/>
      </c>
      <c r="D91" s="2" t="str">
        <f t="shared" si="5"/>
        <v xml:space="preserve">
</v>
      </c>
      <c r="E91" s="2" t="str">
        <f>IF(入力①!C96="","",入力①!C96)</f>
        <v/>
      </c>
      <c r="F91" s="2" t="str">
        <f>IF(入力①!D96="","",入力①!D96)</f>
        <v/>
      </c>
      <c r="G91" s="2" t="str">
        <f>IF(入力①!E96="","",入力①!E96)</f>
        <v/>
      </c>
      <c r="H91" s="2" t="str">
        <f>IF(入力①!D96="","",入力①!D96)</f>
        <v/>
      </c>
      <c r="I91" s="2" t="str">
        <f>IF(入力①!F96="","",IF(入力①!F96="男",1,2))</f>
        <v/>
      </c>
      <c r="J91" s="2" t="str">
        <f>IF(入力①!G96="","",入力①!G96)</f>
        <v/>
      </c>
      <c r="M91" s="2" t="str">
        <f>IF(入力①!$F$3="","",入力①!$F$3)</f>
        <v/>
      </c>
      <c r="N91" s="2" t="str">
        <f>IF(入力①!H96="","","'"&amp;入力①!H96)</f>
        <v/>
      </c>
      <c r="O91" s="2" t="str">
        <f>IF('入力②＋印刷'!G130="","",VLOOKUP('入力②＋印刷'!G130,個人種目一覧!$A$2:$B$108,2,FALSE))</f>
        <v/>
      </c>
      <c r="P91" s="3" t="str">
        <f>IF('入力②＋印刷'!H130="","",'入力②＋印刷'!H130)</f>
        <v/>
      </c>
      <c r="R91" s="3" t="str">
        <f t="shared" si="6"/>
        <v/>
      </c>
      <c r="S91" s="2" t="str">
        <f>IF('入力②＋印刷'!I130="","",VLOOKUP('入力②＋印刷'!I130,個人種目一覧!$A$2:$B$108,2,FALSE))</f>
        <v/>
      </c>
      <c r="T91" s="3" t="str">
        <f>IF('入力②＋印刷'!J130="","",'入力②＋印刷'!J130)</f>
        <v/>
      </c>
      <c r="U91" s="3"/>
      <c r="V91" s="3" t="str">
        <f t="shared" si="7"/>
        <v/>
      </c>
      <c r="W91" s="2" t="str">
        <f>IF('入力②＋印刷'!K130="","",VLOOKUP('入力②＋印刷'!K130,個人種目一覧!$A$2:$B$108,2,FALSE))</f>
        <v/>
      </c>
      <c r="X91" s="3" t="str">
        <f>IF('入力②＋印刷'!L130="","",'入力②＋印刷'!L130)</f>
        <v/>
      </c>
      <c r="Y91" s="3"/>
      <c r="Z91" s="3" t="str">
        <f t="shared" si="8"/>
        <v/>
      </c>
      <c r="AA91" s="2" t="str">
        <f>IF('入力②＋印刷'!M130="","",VLOOKUP('入力②＋印刷'!M130,リレー種目一覧!$A$2:$B$11,2,FALSE))</f>
        <v/>
      </c>
      <c r="AB91" s="3" t="str">
        <f>IF('入力②＋印刷'!N130="","",'入力②＋印刷'!N130)</f>
        <v/>
      </c>
      <c r="AD91" s="3" t="str">
        <f t="shared" si="9"/>
        <v/>
      </c>
    </row>
  </sheetData>
  <sheetProtection algorithmName="SHA-512" hashValue="NUI+db3ebAm6sAH+6mr/MRaKwUaX4WCcM6LqA4BP5rD4JXXUsqdMXWjGVB0+6ppdsuoUDuHRaJQNCLkqZXtyiA==" saltValue="hD7WV8gYLPgl9ZpifcLwlA==" spinCount="100000" sheet="1" objects="1" scenarios="1"/>
  <phoneticPr fontId="1"/>
  <printOptions horizont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/>
  <rowBreaks count="1" manualBreakCount="1">
    <brk id="3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rgb="FFFFC000"/>
  </sheetPr>
  <dimension ref="A1:S11"/>
  <sheetViews>
    <sheetView workbookViewId="0">
      <pane ySplit="1" topLeftCell="A2" activePane="bottomLeft" state="frozen"/>
      <selection activeCell="E31" sqref="E31"/>
      <selection pane="bottomLeft" activeCell="A2" sqref="A2"/>
    </sheetView>
  </sheetViews>
  <sheetFormatPr defaultColWidth="0" defaultRowHeight="13.2" zeroHeight="1"/>
  <cols>
    <col min="1" max="1" width="4.6640625" style="2" customWidth="1"/>
    <col min="2" max="2" width="11.21875" style="2" customWidth="1"/>
    <col min="3" max="3" width="15.6640625" style="2" customWidth="1"/>
    <col min="4" max="4" width="1.88671875" style="1" customWidth="1"/>
    <col min="5" max="5" width="10.6640625" style="2" customWidth="1"/>
    <col min="6" max="9" width="1.88671875" style="2" customWidth="1"/>
    <col min="10" max="10" width="9.88671875" style="2" customWidth="1"/>
    <col min="11" max="11" width="11.6640625" style="2" customWidth="1"/>
    <col min="12" max="13" width="1.88671875" style="2" customWidth="1"/>
    <col min="14" max="19" width="9.109375" style="2" customWidth="1"/>
    <col min="20" max="16384" width="9" style="1" hidden="1"/>
  </cols>
  <sheetData>
    <row r="1" spans="1:19">
      <c r="A1" s="2" t="s">
        <v>574</v>
      </c>
      <c r="B1" s="2" t="s">
        <v>5</v>
      </c>
      <c r="C1" s="2" t="s">
        <v>3</v>
      </c>
      <c r="D1" s="1" t="s">
        <v>575</v>
      </c>
      <c r="E1" s="2" t="s">
        <v>575</v>
      </c>
      <c r="F1" s="2" t="s">
        <v>576</v>
      </c>
      <c r="G1" s="2" t="s">
        <v>577</v>
      </c>
      <c r="H1" s="2" t="s">
        <v>563</v>
      </c>
      <c r="I1" s="2" t="s">
        <v>568</v>
      </c>
      <c r="J1" s="2" t="s">
        <v>578</v>
      </c>
      <c r="K1" s="2" t="s">
        <v>579</v>
      </c>
      <c r="L1" s="2" t="s">
        <v>580</v>
      </c>
      <c r="M1" s="2" t="s">
        <v>581</v>
      </c>
      <c r="N1" s="2" t="s">
        <v>582</v>
      </c>
      <c r="O1" s="2" t="s">
        <v>583</v>
      </c>
      <c r="P1" s="2" t="s">
        <v>584</v>
      </c>
      <c r="Q1" s="2" t="s">
        <v>585</v>
      </c>
      <c r="R1" s="2" t="s">
        <v>586</v>
      </c>
      <c r="S1" s="2" t="s">
        <v>587</v>
      </c>
    </row>
    <row r="2" spans="1:19">
      <c r="A2" s="2">
        <v>1</v>
      </c>
      <c r="B2" s="2" t="str">
        <f>IF(入力①!$B$3="","",入力①!$B$3)</f>
        <v/>
      </c>
      <c r="C2" s="2" t="str">
        <f>IF(入力①!$B$3="","",VLOOKUP(入力①!$B$3,学校コード表!$A$2:$E$166,4))</f>
        <v/>
      </c>
      <c r="E2" s="2" t="str">
        <f>C2&amp;入力③リレー!C2</f>
        <v/>
      </c>
      <c r="G2" s="2" t="str">
        <f>IF(J2="","",1)</f>
        <v/>
      </c>
      <c r="J2" s="2" t="str">
        <f>IFERROR(VLOOKUP(入力③リレー!B2,リレー種目一覧!$A$2:$B$11,2,FALSE),"")</f>
        <v/>
      </c>
      <c r="K2" s="2" t="str">
        <f>IF(入力③リレー!D2="","",入力③リレー!D2)</f>
        <v/>
      </c>
      <c r="M2" s="2" t="str">
        <f t="shared" ref="M2:M11" si="0">IF(K2="","",2)</f>
        <v/>
      </c>
      <c r="N2" s="2" t="str">
        <f>IF(入力③リレー!F3="","",入力③リレー!F3)</f>
        <v/>
      </c>
      <c r="O2" s="2" t="str">
        <f>IF(入力③リレー!G3="","",入力③リレー!G3)</f>
        <v/>
      </c>
      <c r="P2" s="2" t="str">
        <f>IF(入力③リレー!H3="","",入力③リレー!H3)</f>
        <v/>
      </c>
      <c r="Q2" s="2" t="str">
        <f>IF(入力③リレー!I3="","",入力③リレー!I3)</f>
        <v/>
      </c>
      <c r="R2" s="2" t="str">
        <f>IF(入力③リレー!J3="","",入力③リレー!J3)</f>
        <v/>
      </c>
      <c r="S2" s="2" t="str">
        <f>IF(入力③リレー!K3="","",入力③リレー!K3)</f>
        <v/>
      </c>
    </row>
    <row r="3" spans="1:19">
      <c r="A3" s="2">
        <v>2</v>
      </c>
      <c r="B3" s="2" t="str">
        <f>IF(入力①!$B$3="","",入力①!$B$3)</f>
        <v/>
      </c>
      <c r="C3" s="2" t="str">
        <f>IF(入力①!$B$3="","",VLOOKUP(入力①!$B$3,学校コード表!$A$2:$E$166,4))</f>
        <v/>
      </c>
      <c r="E3" s="2" t="str">
        <f>C3&amp;入力③リレー!C5</f>
        <v/>
      </c>
      <c r="G3" s="2" t="str">
        <f t="shared" ref="G3:G11" si="1">IF(J3="","",1)</f>
        <v/>
      </c>
      <c r="J3" s="2" t="str">
        <f>IFERROR(VLOOKUP(入力③リレー!B5,リレー種目一覧!$A$2:$B$11,2,FALSE),"")</f>
        <v/>
      </c>
      <c r="K3" s="2" t="str">
        <f>IF(入力③リレー!D5="","",入力③リレー!D5)</f>
        <v/>
      </c>
      <c r="M3" s="2" t="str">
        <f t="shared" si="0"/>
        <v/>
      </c>
      <c r="N3" s="2" t="str">
        <f>IF(入力③リレー!F6="","",入力③リレー!F6)</f>
        <v/>
      </c>
      <c r="O3" s="2" t="str">
        <f>IF(入力③リレー!G6="","",入力③リレー!G6)</f>
        <v/>
      </c>
      <c r="P3" s="2" t="str">
        <f>IF(入力③リレー!H6="","",入力③リレー!H6)</f>
        <v/>
      </c>
      <c r="Q3" s="2" t="str">
        <f>IF(入力③リレー!I6="","",入力③リレー!I6)</f>
        <v/>
      </c>
      <c r="R3" s="2" t="str">
        <f>IF(入力③リレー!J6="","",入力③リレー!J6)</f>
        <v/>
      </c>
      <c r="S3" s="2" t="str">
        <f>IF(入力③リレー!K6="","",入力③リレー!K6)</f>
        <v/>
      </c>
    </row>
    <row r="4" spans="1:19">
      <c r="A4" s="2">
        <v>3</v>
      </c>
      <c r="B4" s="2" t="str">
        <f>IF(入力①!$B$3="","",入力①!$B$3)</f>
        <v/>
      </c>
      <c r="C4" s="2" t="str">
        <f>IF(入力①!$B$3="","",VLOOKUP(入力①!$B$3,学校コード表!$A$2:$E$166,4))</f>
        <v/>
      </c>
      <c r="E4" s="2" t="str">
        <f>C4&amp;入力③リレー!C8</f>
        <v/>
      </c>
      <c r="G4" s="2" t="str">
        <f t="shared" si="1"/>
        <v/>
      </c>
      <c r="J4" s="2" t="str">
        <f>IFERROR(VLOOKUP(入力③リレー!B8,リレー種目一覧!$A$2:$B$11,2,FALSE),"")</f>
        <v/>
      </c>
      <c r="K4" s="2" t="str">
        <f>IF(入力③リレー!D8="","",入力③リレー!D8)</f>
        <v/>
      </c>
      <c r="M4" s="2" t="str">
        <f t="shared" si="0"/>
        <v/>
      </c>
      <c r="N4" s="2" t="str">
        <f>IF(入力③リレー!F9="","",入力③リレー!F9)</f>
        <v/>
      </c>
      <c r="O4" s="2" t="str">
        <f>IF(入力③リレー!G9="","",入力③リレー!G9)</f>
        <v/>
      </c>
      <c r="P4" s="2" t="str">
        <f>IF(入力③リレー!H9="","",入力③リレー!H9)</f>
        <v/>
      </c>
      <c r="Q4" s="2" t="str">
        <f>IF(入力③リレー!I9="","",入力③リレー!I9)</f>
        <v/>
      </c>
      <c r="R4" s="2" t="str">
        <f>IF(入力③リレー!J9="","",入力③リレー!J9)</f>
        <v/>
      </c>
      <c r="S4" s="2" t="str">
        <f>IF(入力③リレー!K9="","",入力③リレー!K9)</f>
        <v/>
      </c>
    </row>
    <row r="5" spans="1:19">
      <c r="A5" s="2">
        <v>4</v>
      </c>
      <c r="B5" s="2" t="str">
        <f>IF(入力①!$B$3="","",入力①!$B$3)</f>
        <v/>
      </c>
      <c r="C5" s="2" t="str">
        <f>IF(入力①!$B$3="","",VLOOKUP(入力①!$B$3,学校コード表!$A$2:$E$166,4))</f>
        <v/>
      </c>
      <c r="E5" s="2" t="str">
        <f>C5&amp;入力③リレー!C11</f>
        <v/>
      </c>
      <c r="G5" s="2" t="str">
        <f t="shared" si="1"/>
        <v/>
      </c>
      <c r="J5" s="2" t="str">
        <f>IFERROR(VLOOKUP(入力③リレー!B11,リレー種目一覧!$A$2:$B$11,2,FALSE),"")</f>
        <v/>
      </c>
      <c r="K5" s="2" t="str">
        <f>IF(入力③リレー!D11="","",入力③リレー!D11)</f>
        <v/>
      </c>
      <c r="M5" s="2" t="str">
        <f t="shared" si="0"/>
        <v/>
      </c>
      <c r="N5" s="2" t="str">
        <f>IF(入力③リレー!F12="","",入力③リレー!F12)</f>
        <v/>
      </c>
      <c r="O5" s="2" t="str">
        <f>IF(入力③リレー!G12="","",入力③リレー!G12)</f>
        <v/>
      </c>
      <c r="P5" s="2" t="str">
        <f>IF(入力③リレー!H12="","",入力③リレー!H12)</f>
        <v/>
      </c>
      <c r="Q5" s="2" t="str">
        <f>IF(入力③リレー!I12="","",入力③リレー!I12)</f>
        <v/>
      </c>
      <c r="R5" s="2" t="str">
        <f>IF(入力③リレー!J12="","",入力③リレー!J12)</f>
        <v/>
      </c>
      <c r="S5" s="2" t="str">
        <f>IF(入力③リレー!K12="","",入力③リレー!K12)</f>
        <v/>
      </c>
    </row>
    <row r="6" spans="1:19">
      <c r="A6" s="2">
        <v>5</v>
      </c>
      <c r="B6" s="2" t="str">
        <f>IF(入力①!$B$3="","",入力①!$B$3)</f>
        <v/>
      </c>
      <c r="C6" s="2" t="str">
        <f>IF(入力①!$B$3="","",VLOOKUP(入力①!$B$3,学校コード表!$A$2:$E$166,4))</f>
        <v/>
      </c>
      <c r="E6" s="2" t="str">
        <f>C6&amp;入力③リレー!C14</f>
        <v/>
      </c>
      <c r="G6" s="2" t="str">
        <f t="shared" si="1"/>
        <v/>
      </c>
      <c r="J6" s="2" t="str">
        <f>IFERROR(VLOOKUP(入力③リレー!B14,リレー種目一覧!$A$2:$B$11,2,FALSE),"")</f>
        <v/>
      </c>
      <c r="K6" s="2" t="str">
        <f>IF(入力③リレー!D14="","",入力③リレー!D14)</f>
        <v/>
      </c>
      <c r="M6" s="2" t="str">
        <f t="shared" si="0"/>
        <v/>
      </c>
      <c r="N6" s="2" t="str">
        <f>IF(入力③リレー!F15="","",入力③リレー!F15)</f>
        <v/>
      </c>
      <c r="O6" s="2" t="str">
        <f>IF(入力③リレー!G15="","",入力③リレー!G15)</f>
        <v/>
      </c>
      <c r="P6" s="2" t="str">
        <f>IF(入力③リレー!H15="","",入力③リレー!H15)</f>
        <v/>
      </c>
      <c r="Q6" s="2" t="str">
        <f>IF(入力③リレー!I15="","",入力③リレー!I15)</f>
        <v/>
      </c>
      <c r="R6" s="2" t="str">
        <f>IF(入力③リレー!J15="","",入力③リレー!J15)</f>
        <v/>
      </c>
      <c r="S6" s="2" t="str">
        <f>IF(入力③リレー!K15="","",入力③リレー!K15)</f>
        <v/>
      </c>
    </row>
    <row r="7" spans="1:19">
      <c r="A7" s="2">
        <v>6</v>
      </c>
      <c r="B7" s="2" t="str">
        <f>IF(入力①!$B$3="","",入力①!$B$3)</f>
        <v/>
      </c>
      <c r="C7" s="2" t="str">
        <f>IF(入力①!$B$3="","",VLOOKUP(入力①!$B$3,学校コード表!$A$2:$E$166,4))</f>
        <v/>
      </c>
      <c r="E7" s="2" t="str">
        <f>C7&amp;入力③リレー!C17</f>
        <v/>
      </c>
      <c r="G7" s="2" t="str">
        <f t="shared" si="1"/>
        <v/>
      </c>
      <c r="J7" s="2" t="str">
        <f>IFERROR(VLOOKUP(入力③リレー!B17,リレー種目一覧!$A$2:$B$11,2,FALSE),"")</f>
        <v/>
      </c>
      <c r="K7" s="2" t="str">
        <f>IF(入力③リレー!D17="","",入力③リレー!D17)</f>
        <v/>
      </c>
      <c r="M7" s="2" t="str">
        <f t="shared" si="0"/>
        <v/>
      </c>
      <c r="N7" s="2" t="str">
        <f>IF(入力③リレー!F18="","",入力③リレー!F18)</f>
        <v/>
      </c>
      <c r="O7" s="2" t="str">
        <f>IF(入力③リレー!G18="","",入力③リレー!G18)</f>
        <v/>
      </c>
      <c r="P7" s="2" t="str">
        <f>IF(入力③リレー!H18="","",入力③リレー!H18)</f>
        <v/>
      </c>
      <c r="Q7" s="2" t="str">
        <f>IF(入力③リレー!I18="","",入力③リレー!I18)</f>
        <v/>
      </c>
      <c r="R7" s="2" t="str">
        <f>IF(入力③リレー!J18="","",入力③リレー!J18)</f>
        <v/>
      </c>
      <c r="S7" s="2" t="str">
        <f>IF(入力③リレー!K18="","",入力③リレー!K18)</f>
        <v/>
      </c>
    </row>
    <row r="8" spans="1:19">
      <c r="A8" s="2">
        <v>7</v>
      </c>
      <c r="B8" s="2" t="str">
        <f>IF(入力①!$B$3="","",入力①!$B$3)</f>
        <v/>
      </c>
      <c r="C8" s="2" t="str">
        <f>IF(入力①!$B$3="","",VLOOKUP(入力①!$B$3,学校コード表!$A$2:$E$166,4))</f>
        <v/>
      </c>
      <c r="E8" s="2" t="str">
        <f>C8&amp;入力③リレー!C20</f>
        <v/>
      </c>
      <c r="G8" s="2" t="str">
        <f t="shared" si="1"/>
        <v/>
      </c>
      <c r="J8" s="2" t="str">
        <f>IFERROR(VLOOKUP(入力③リレー!B20,リレー種目一覧!$A$2:$B$11,2,FALSE),"")</f>
        <v/>
      </c>
      <c r="K8" s="2" t="str">
        <f>IF(入力③リレー!D20="","",入力③リレー!D20)</f>
        <v/>
      </c>
      <c r="M8" s="2" t="str">
        <f t="shared" si="0"/>
        <v/>
      </c>
      <c r="N8" s="2" t="str">
        <f>IF(入力③リレー!F21="","",入力③リレー!F21)</f>
        <v/>
      </c>
      <c r="O8" s="2" t="str">
        <f>IF(入力③リレー!G21="","",入力③リレー!G21)</f>
        <v/>
      </c>
      <c r="P8" s="2" t="str">
        <f>IF(入力③リレー!H21="","",入力③リレー!H21)</f>
        <v/>
      </c>
      <c r="Q8" s="2" t="str">
        <f>IF(入力③リレー!I21="","",入力③リレー!I21)</f>
        <v/>
      </c>
      <c r="R8" s="2" t="str">
        <f>IF(入力③リレー!J21="","",入力③リレー!J21)</f>
        <v/>
      </c>
      <c r="S8" s="2" t="str">
        <f>IF(入力③リレー!K21="","",入力③リレー!K21)</f>
        <v/>
      </c>
    </row>
    <row r="9" spans="1:19">
      <c r="A9" s="2">
        <v>8</v>
      </c>
      <c r="B9" s="2" t="str">
        <f>IF(入力①!$B$3="","",入力①!$B$3)</f>
        <v/>
      </c>
      <c r="C9" s="2" t="str">
        <f>IF(入力①!$B$3="","",VLOOKUP(入力①!$B$3,学校コード表!$A$2:$E$166,4))</f>
        <v/>
      </c>
      <c r="E9" s="2" t="str">
        <f>C9&amp;入力③リレー!C23</f>
        <v/>
      </c>
      <c r="G9" s="2" t="str">
        <f t="shared" si="1"/>
        <v/>
      </c>
      <c r="J9" s="2" t="str">
        <f>IFERROR(VLOOKUP(入力③リレー!B23,リレー種目一覧!$A$2:$B$11,2,FALSE),"")</f>
        <v/>
      </c>
      <c r="K9" s="2" t="str">
        <f>IF(入力③リレー!D23="","",入力③リレー!D23)</f>
        <v/>
      </c>
      <c r="M9" s="2" t="str">
        <f t="shared" si="0"/>
        <v/>
      </c>
      <c r="N9" s="2" t="str">
        <f>IF(入力③リレー!F24="","",入力③リレー!F24)</f>
        <v/>
      </c>
      <c r="O9" s="2" t="str">
        <f>IF(入力③リレー!G24="","",入力③リレー!G24)</f>
        <v/>
      </c>
      <c r="P9" s="2" t="str">
        <f>IF(入力③リレー!H24="","",入力③リレー!H24)</f>
        <v/>
      </c>
      <c r="Q9" s="2" t="str">
        <f>IF(入力③リレー!I24="","",入力③リレー!I24)</f>
        <v/>
      </c>
      <c r="R9" s="2" t="str">
        <f>IF(入力③リレー!J24="","",入力③リレー!J24)</f>
        <v/>
      </c>
      <c r="S9" s="2" t="str">
        <f>IF(入力③リレー!K24="","",入力③リレー!K24)</f>
        <v/>
      </c>
    </row>
    <row r="10" spans="1:19">
      <c r="A10" s="2">
        <v>9</v>
      </c>
      <c r="B10" s="2" t="str">
        <f>IF(入力①!$B$3="","",入力①!$B$3)</f>
        <v/>
      </c>
      <c r="C10" s="2" t="str">
        <f>IF(入力①!$B$3="","",VLOOKUP(入力①!$B$3,学校コード表!$A$2:$E$166,4))</f>
        <v/>
      </c>
      <c r="E10" s="2" t="str">
        <f>C10&amp;入力③リレー!C26</f>
        <v/>
      </c>
      <c r="G10" s="2" t="str">
        <f t="shared" si="1"/>
        <v/>
      </c>
      <c r="J10" s="2" t="str">
        <f>IFERROR(VLOOKUP(入力③リレー!B26,リレー種目一覧!$A$2:$B$11,2,FALSE),"")</f>
        <v/>
      </c>
      <c r="K10" s="2" t="str">
        <f>IF(入力③リレー!D26="","",入力③リレー!D26)</f>
        <v/>
      </c>
      <c r="M10" s="2" t="str">
        <f t="shared" si="0"/>
        <v/>
      </c>
      <c r="N10" s="2" t="str">
        <f>IF(入力③リレー!F27="","",入力③リレー!F27)</f>
        <v/>
      </c>
      <c r="O10" s="2" t="str">
        <f>IF(入力③リレー!G27="","",入力③リレー!G27)</f>
        <v/>
      </c>
      <c r="P10" s="2" t="str">
        <f>IF(入力③リレー!H27="","",入力③リレー!H27)</f>
        <v/>
      </c>
      <c r="Q10" s="2" t="str">
        <f>IF(入力③リレー!I27="","",入力③リレー!I27)</f>
        <v/>
      </c>
      <c r="R10" s="2" t="str">
        <f>IF(入力③リレー!J27="","",入力③リレー!J27)</f>
        <v/>
      </c>
      <c r="S10" s="2" t="str">
        <f>IF(入力③リレー!K27="","",入力③リレー!K27)</f>
        <v/>
      </c>
    </row>
    <row r="11" spans="1:19">
      <c r="A11" s="2">
        <v>10</v>
      </c>
      <c r="B11" s="2" t="str">
        <f>IF(入力①!$B$3="","",入力①!$B$3)</f>
        <v/>
      </c>
      <c r="C11" s="2" t="str">
        <f>IF(入力①!$B$3="","",VLOOKUP(入力①!$B$3,学校コード表!$A$2:$E$166,4))</f>
        <v/>
      </c>
      <c r="E11" s="2" t="str">
        <f>C11&amp;入力③リレー!C29</f>
        <v/>
      </c>
      <c r="G11" s="2" t="str">
        <f t="shared" si="1"/>
        <v/>
      </c>
      <c r="J11" s="2" t="str">
        <f>IFERROR(VLOOKUP(入力③リレー!B29,リレー種目一覧!$A$2:$B$11,2,FALSE),"")</f>
        <v/>
      </c>
      <c r="K11" s="2" t="str">
        <f>IF(入力③リレー!D29="","",入力③リレー!D29)</f>
        <v/>
      </c>
      <c r="M11" s="2" t="str">
        <f t="shared" si="0"/>
        <v/>
      </c>
      <c r="N11" s="2" t="str">
        <f>IF(入力③リレー!F30="","",入力③リレー!F30)</f>
        <v/>
      </c>
      <c r="O11" s="2" t="str">
        <f>IF(入力③リレー!G30="","",入力③リレー!G30)</f>
        <v/>
      </c>
      <c r="P11" s="2" t="str">
        <f>IF(入力③リレー!H30="","",入力③リレー!H30)</f>
        <v/>
      </c>
      <c r="Q11" s="2" t="str">
        <f>IF(入力③リレー!I30="","",入力③リレー!I30)</f>
        <v/>
      </c>
      <c r="R11" s="2" t="str">
        <f>IF(入力③リレー!J30="","",入力③リレー!J30)</f>
        <v/>
      </c>
      <c r="S11" s="2" t="str">
        <f>IF(入力③リレー!K30="","",入力③リレー!K30)</f>
        <v/>
      </c>
    </row>
  </sheetData>
  <sheetProtection algorithmName="SHA-512" hashValue="3gAxkcZhXU7TRA/wbqQxqpQYjiKWPfTs6OLP/1GS0HBt84rN9PGjuOFV6j5VHae3ysYWTRUSRqImdI1xOGZ48w==" saltValue="tr3qLmaKy20sy192KFAqtg==" spinCount="100000" sheet="1" objects="1" scenarios="1"/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入力①</vt:lpstr>
      <vt:lpstr>入力②＋印刷</vt:lpstr>
      <vt:lpstr>入力③リレー</vt:lpstr>
      <vt:lpstr>学校コード表</vt:lpstr>
      <vt:lpstr>個人種目一覧</vt:lpstr>
      <vt:lpstr>リレー種目一覧</vt:lpstr>
      <vt:lpstr>競技会・種目一覧</vt:lpstr>
      <vt:lpstr>データ1</vt:lpstr>
      <vt:lpstr>データ2</vt:lpstr>
      <vt:lpstr>データ1!Print_Area</vt:lpstr>
      <vt:lpstr>データ2!Print_Area</vt:lpstr>
      <vt:lpstr>学校コード表!Print_Area</vt:lpstr>
      <vt:lpstr>競技会・種目一覧!Print_Area</vt:lpstr>
      <vt:lpstr>入力①!Print_Area</vt:lpstr>
      <vt:lpstr>'入力②＋印刷'!Print_Area</vt:lpstr>
      <vt:lpstr>入力③リレー!Print_Area</vt:lpstr>
      <vt:lpstr>競技会・種目一覧!Print_Titles</vt:lpstr>
      <vt:lpstr>全日本中学校通信陸上競技大会栃木県大会リレー</vt:lpstr>
      <vt:lpstr>全日本中学校通信陸上競技大会栃木県大会リレー女</vt:lpstr>
      <vt:lpstr>全日本中学校通信陸上競技大会栃木県大会リレー男</vt:lpstr>
      <vt:lpstr>全日本中学校通信陸上競技大会栃木県大会女</vt:lpstr>
      <vt:lpstr>全日本中学校通信陸上競技大会栃木県大会男</vt:lpstr>
    </vt:vector>
  </TitlesOfParts>
  <Company>physics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栃木県中体連陸上競技専門部;福﨑悠平</dc:creator>
  <cp:lastModifiedBy>福﨑悠平</cp:lastModifiedBy>
  <cp:lastPrinted>2021-05-23T04:59:10Z</cp:lastPrinted>
  <dcterms:created xsi:type="dcterms:W3CDTF">2004-12-22T02:31:53Z</dcterms:created>
  <dcterms:modified xsi:type="dcterms:W3CDTF">2021-05-23T04:59:37Z</dcterms:modified>
</cp:coreProperties>
</file>